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Примерное  меню СанПиН" sheetId="1" r:id="rId1"/>
    <sheet name="Сличительное меню" sheetId="2" r:id="rId2"/>
    <sheet name="Нормы выхода блюд" sheetId="3" r:id="rId3"/>
    <sheet name="Пищевая ценность" sheetId="9" r:id="rId4"/>
    <sheet name="Меню 7,70" sheetId="10" r:id="rId5"/>
  </sheets>
  <calcPr calcId="144525"/>
</workbook>
</file>

<file path=xl/calcChain.xml><?xml version="1.0" encoding="utf-8"?>
<calcChain xmlns="http://schemas.openxmlformats.org/spreadsheetml/2006/main">
  <c r="F223" i="1" l="1"/>
  <c r="G223" i="1"/>
  <c r="H223" i="1"/>
  <c r="I223" i="1"/>
  <c r="J223" i="1"/>
  <c r="K223" i="1"/>
  <c r="L223" i="1"/>
  <c r="M223" i="1"/>
  <c r="N223" i="1"/>
  <c r="O223" i="1"/>
  <c r="P223" i="1"/>
  <c r="Q223" i="1"/>
  <c r="R223" i="1"/>
  <c r="S223" i="1"/>
  <c r="T223" i="1"/>
  <c r="U223" i="1"/>
  <c r="V223" i="1"/>
  <c r="W223" i="1"/>
  <c r="X223" i="1"/>
  <c r="Y223" i="1"/>
  <c r="Z223" i="1"/>
  <c r="AA223" i="1"/>
  <c r="AB223" i="1"/>
  <c r="E223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E19" i="1"/>
  <c r="F206" i="1" l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E206" i="1"/>
  <c r="W135" i="1"/>
  <c r="X135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E127" i="1"/>
  <c r="AB215" i="1"/>
  <c r="AB224" i="1" s="1"/>
  <c r="AA215" i="1"/>
  <c r="AA224" i="1" s="1"/>
  <c r="Z215" i="1"/>
  <c r="Z224" i="1" s="1"/>
  <c r="Y215" i="1"/>
  <c r="Y224" i="1" s="1"/>
  <c r="X215" i="1"/>
  <c r="X224" i="1" s="1"/>
  <c r="W215" i="1"/>
  <c r="W224" i="1" s="1"/>
  <c r="V215" i="1"/>
  <c r="V224" i="1" s="1"/>
  <c r="U215" i="1"/>
  <c r="U224" i="1" s="1"/>
  <c r="T215" i="1"/>
  <c r="T224" i="1" s="1"/>
  <c r="S215" i="1"/>
  <c r="S224" i="1" s="1"/>
  <c r="R215" i="1"/>
  <c r="R224" i="1" s="1"/>
  <c r="Q215" i="1"/>
  <c r="Q224" i="1" s="1"/>
  <c r="P215" i="1"/>
  <c r="P224" i="1" s="1"/>
  <c r="O215" i="1"/>
  <c r="O224" i="1" s="1"/>
  <c r="N215" i="1"/>
  <c r="N224" i="1" s="1"/>
  <c r="M215" i="1"/>
  <c r="M224" i="1" s="1"/>
  <c r="L215" i="1"/>
  <c r="L224" i="1" s="1"/>
  <c r="K215" i="1"/>
  <c r="K224" i="1" s="1"/>
  <c r="J215" i="1"/>
  <c r="J224" i="1" s="1"/>
  <c r="I215" i="1"/>
  <c r="I224" i="1" s="1"/>
  <c r="H215" i="1"/>
  <c r="H224" i="1" s="1"/>
  <c r="G215" i="1"/>
  <c r="G224" i="1" s="1"/>
  <c r="F215" i="1"/>
  <c r="F224" i="1" s="1"/>
  <c r="E215" i="1"/>
  <c r="E224" i="1" s="1"/>
  <c r="AB197" i="1"/>
  <c r="AB207" i="1" s="1"/>
  <c r="AA197" i="1"/>
  <c r="AA207" i="1" s="1"/>
  <c r="Z197" i="1"/>
  <c r="Z207" i="1" s="1"/>
  <c r="Y197" i="1"/>
  <c r="Y207" i="1" s="1"/>
  <c r="X197" i="1"/>
  <c r="X207" i="1" s="1"/>
  <c r="W197" i="1"/>
  <c r="W207" i="1" s="1"/>
  <c r="V197" i="1"/>
  <c r="V207" i="1" s="1"/>
  <c r="U197" i="1"/>
  <c r="U207" i="1" s="1"/>
  <c r="T197" i="1"/>
  <c r="T207" i="1" s="1"/>
  <c r="S197" i="1"/>
  <c r="S207" i="1" s="1"/>
  <c r="R197" i="1"/>
  <c r="R207" i="1" s="1"/>
  <c r="Q197" i="1"/>
  <c r="Q207" i="1" s="1"/>
  <c r="P197" i="1"/>
  <c r="P207" i="1" s="1"/>
  <c r="O197" i="1"/>
  <c r="O207" i="1" s="1"/>
  <c r="N197" i="1"/>
  <c r="N207" i="1" s="1"/>
  <c r="M197" i="1"/>
  <c r="M207" i="1" s="1"/>
  <c r="L197" i="1"/>
  <c r="L207" i="1" s="1"/>
  <c r="K197" i="1"/>
  <c r="K207" i="1" s="1"/>
  <c r="J197" i="1"/>
  <c r="I197" i="1"/>
  <c r="H197" i="1"/>
  <c r="H207" i="1" s="1"/>
  <c r="G197" i="1"/>
  <c r="G207" i="1" s="1"/>
  <c r="F197" i="1"/>
  <c r="F207" i="1" s="1"/>
  <c r="E19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AB180" i="1"/>
  <c r="AB188" i="1" s="1"/>
  <c r="AA180" i="1"/>
  <c r="AA188" i="1" s="1"/>
  <c r="Z180" i="1"/>
  <c r="Z188" i="1" s="1"/>
  <c r="Y180" i="1"/>
  <c r="Y188" i="1" s="1"/>
  <c r="X180" i="1"/>
  <c r="X188" i="1" s="1"/>
  <c r="W180" i="1"/>
  <c r="W188" i="1" s="1"/>
  <c r="V180" i="1"/>
  <c r="V188" i="1" s="1"/>
  <c r="U180" i="1"/>
  <c r="U188" i="1" s="1"/>
  <c r="T180" i="1"/>
  <c r="T188" i="1" s="1"/>
  <c r="S180" i="1"/>
  <c r="S188" i="1" s="1"/>
  <c r="R180" i="1"/>
  <c r="R188" i="1" s="1"/>
  <c r="Q180" i="1"/>
  <c r="Q188" i="1" s="1"/>
  <c r="P180" i="1"/>
  <c r="P188" i="1" s="1"/>
  <c r="O180" i="1"/>
  <c r="O188" i="1" s="1"/>
  <c r="N180" i="1"/>
  <c r="N188" i="1" s="1"/>
  <c r="M180" i="1"/>
  <c r="M188" i="1" s="1"/>
  <c r="L180" i="1"/>
  <c r="L188" i="1" s="1"/>
  <c r="K180" i="1"/>
  <c r="K188" i="1" s="1"/>
  <c r="J180" i="1"/>
  <c r="J188" i="1" s="1"/>
  <c r="I180" i="1"/>
  <c r="I188" i="1" s="1"/>
  <c r="H180" i="1"/>
  <c r="H188" i="1" s="1"/>
  <c r="G180" i="1"/>
  <c r="G188" i="1" s="1"/>
  <c r="F180" i="1"/>
  <c r="F188" i="1" s="1"/>
  <c r="E180" i="1"/>
  <c r="E188" i="1" s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B163" i="1"/>
  <c r="AB171" i="1" s="1"/>
  <c r="AA163" i="1"/>
  <c r="AA171" i="1" s="1"/>
  <c r="Z163" i="1"/>
  <c r="Z171" i="1" s="1"/>
  <c r="Y163" i="1"/>
  <c r="Y171" i="1" s="1"/>
  <c r="X163" i="1"/>
  <c r="X171" i="1" s="1"/>
  <c r="W163" i="1"/>
  <c r="W171" i="1" s="1"/>
  <c r="V163" i="1"/>
  <c r="V171" i="1" s="1"/>
  <c r="U163" i="1"/>
  <c r="U171" i="1" s="1"/>
  <c r="T163" i="1"/>
  <c r="T171" i="1" s="1"/>
  <c r="S163" i="1"/>
  <c r="S171" i="1" s="1"/>
  <c r="R163" i="1"/>
  <c r="R171" i="1" s="1"/>
  <c r="Q163" i="1"/>
  <c r="Q171" i="1" s="1"/>
  <c r="P163" i="1"/>
  <c r="P171" i="1" s="1"/>
  <c r="O163" i="1"/>
  <c r="O171" i="1" s="1"/>
  <c r="N163" i="1"/>
  <c r="N171" i="1" s="1"/>
  <c r="M163" i="1"/>
  <c r="M171" i="1" s="1"/>
  <c r="L163" i="1"/>
  <c r="L171" i="1" s="1"/>
  <c r="K163" i="1"/>
  <c r="K171" i="1" s="1"/>
  <c r="J163" i="1"/>
  <c r="I163" i="1"/>
  <c r="I171" i="1" s="1"/>
  <c r="H163" i="1"/>
  <c r="H171" i="1" s="1"/>
  <c r="G163" i="1"/>
  <c r="G171" i="1" s="1"/>
  <c r="F163" i="1"/>
  <c r="F171" i="1" s="1"/>
  <c r="E163" i="1"/>
  <c r="E171" i="1" s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AB135" i="1"/>
  <c r="AA135" i="1"/>
  <c r="Z135" i="1"/>
  <c r="Y135" i="1"/>
  <c r="V135" i="1"/>
  <c r="U135" i="1"/>
  <c r="T135" i="1"/>
  <c r="T136" i="1" s="1"/>
  <c r="S135" i="1"/>
  <c r="R135" i="1"/>
  <c r="R136" i="1" s="1"/>
  <c r="Q135" i="1"/>
  <c r="P135" i="1"/>
  <c r="P136" i="1" s="1"/>
  <c r="O135" i="1"/>
  <c r="N135" i="1"/>
  <c r="M135" i="1"/>
  <c r="L135" i="1"/>
  <c r="L136" i="1" s="1"/>
  <c r="K135" i="1"/>
  <c r="J135" i="1"/>
  <c r="J136" i="1" s="1"/>
  <c r="I135" i="1"/>
  <c r="H135" i="1"/>
  <c r="H136" i="1" s="1"/>
  <c r="G135" i="1"/>
  <c r="F135" i="1"/>
  <c r="E135" i="1"/>
  <c r="AB136" i="1"/>
  <c r="AA136" i="1"/>
  <c r="Z136" i="1"/>
  <c r="Y136" i="1"/>
  <c r="V136" i="1"/>
  <c r="N136" i="1"/>
  <c r="F136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AB109" i="1"/>
  <c r="AB118" i="1" s="1"/>
  <c r="AA109" i="1"/>
  <c r="AA118" i="1" s="1"/>
  <c r="Z109" i="1"/>
  <c r="Z118" i="1" s="1"/>
  <c r="Y109" i="1"/>
  <c r="Y118" i="1" s="1"/>
  <c r="X109" i="1"/>
  <c r="X118" i="1" s="1"/>
  <c r="W109" i="1"/>
  <c r="W118" i="1" s="1"/>
  <c r="V109" i="1"/>
  <c r="V118" i="1" s="1"/>
  <c r="U109" i="1"/>
  <c r="U118" i="1" s="1"/>
  <c r="T109" i="1"/>
  <c r="T118" i="1" s="1"/>
  <c r="S109" i="1"/>
  <c r="S118" i="1" s="1"/>
  <c r="R109" i="1"/>
  <c r="R118" i="1" s="1"/>
  <c r="Q109" i="1"/>
  <c r="Q118" i="1" s="1"/>
  <c r="P109" i="1"/>
  <c r="P118" i="1" s="1"/>
  <c r="O109" i="1"/>
  <c r="O118" i="1" s="1"/>
  <c r="N109" i="1"/>
  <c r="N118" i="1" s="1"/>
  <c r="M109" i="1"/>
  <c r="M118" i="1" s="1"/>
  <c r="L109" i="1"/>
  <c r="L118" i="1" s="1"/>
  <c r="K109" i="1"/>
  <c r="K118" i="1" s="1"/>
  <c r="J109" i="1"/>
  <c r="J118" i="1" s="1"/>
  <c r="I109" i="1"/>
  <c r="I118" i="1" s="1"/>
  <c r="H109" i="1"/>
  <c r="G109" i="1"/>
  <c r="G118" i="1" s="1"/>
  <c r="F109" i="1"/>
  <c r="F118" i="1" s="1"/>
  <c r="E109" i="1"/>
  <c r="E118" i="1" s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J100" i="1" s="1"/>
  <c r="I99" i="1"/>
  <c r="H99" i="1"/>
  <c r="G99" i="1"/>
  <c r="F99" i="1"/>
  <c r="E99" i="1"/>
  <c r="AB91" i="1"/>
  <c r="AB100" i="1" s="1"/>
  <c r="AA91" i="1"/>
  <c r="AA100" i="1" s="1"/>
  <c r="Z91" i="1"/>
  <c r="Z100" i="1" s="1"/>
  <c r="Y91" i="1"/>
  <c r="Y100" i="1" s="1"/>
  <c r="X91" i="1"/>
  <c r="X100" i="1" s="1"/>
  <c r="W91" i="1"/>
  <c r="W100" i="1" s="1"/>
  <c r="V91" i="1"/>
  <c r="V100" i="1" s="1"/>
  <c r="U91" i="1"/>
  <c r="U100" i="1" s="1"/>
  <c r="T91" i="1"/>
  <c r="T100" i="1" s="1"/>
  <c r="S91" i="1"/>
  <c r="S100" i="1" s="1"/>
  <c r="R91" i="1"/>
  <c r="R100" i="1" s="1"/>
  <c r="Q91" i="1"/>
  <c r="Q100" i="1" s="1"/>
  <c r="P91" i="1"/>
  <c r="P100" i="1" s="1"/>
  <c r="O91" i="1"/>
  <c r="O100" i="1" s="1"/>
  <c r="N91" i="1"/>
  <c r="N100" i="1" s="1"/>
  <c r="M91" i="1"/>
  <c r="M100" i="1" s="1"/>
  <c r="L91" i="1"/>
  <c r="L100" i="1" s="1"/>
  <c r="K91" i="1"/>
  <c r="K100" i="1" s="1"/>
  <c r="I91" i="1"/>
  <c r="H91" i="1"/>
  <c r="G91" i="1"/>
  <c r="F91" i="1"/>
  <c r="E91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AB73" i="1"/>
  <c r="AB81" i="1" s="1"/>
  <c r="AA73" i="1"/>
  <c r="AA81" i="1" s="1"/>
  <c r="Z73" i="1"/>
  <c r="Z81" i="1" s="1"/>
  <c r="Y73" i="1"/>
  <c r="Y81" i="1" s="1"/>
  <c r="X73" i="1"/>
  <c r="X81" i="1" s="1"/>
  <c r="W73" i="1"/>
  <c r="W81" i="1" s="1"/>
  <c r="V73" i="1"/>
  <c r="V81" i="1" s="1"/>
  <c r="U73" i="1"/>
  <c r="U81" i="1" s="1"/>
  <c r="T73" i="1"/>
  <c r="T81" i="1" s="1"/>
  <c r="S73" i="1"/>
  <c r="S81" i="1" s="1"/>
  <c r="R73" i="1"/>
  <c r="R81" i="1" s="1"/>
  <c r="Q73" i="1"/>
  <c r="Q81" i="1" s="1"/>
  <c r="P73" i="1"/>
  <c r="P81" i="1" s="1"/>
  <c r="O73" i="1"/>
  <c r="O81" i="1" s="1"/>
  <c r="N73" i="1"/>
  <c r="N81" i="1" s="1"/>
  <c r="M73" i="1"/>
  <c r="M81" i="1" s="1"/>
  <c r="L73" i="1"/>
  <c r="L81" i="1" s="1"/>
  <c r="K73" i="1"/>
  <c r="K81" i="1" s="1"/>
  <c r="J73" i="1"/>
  <c r="J81" i="1" s="1"/>
  <c r="I73" i="1"/>
  <c r="I81" i="1" s="1"/>
  <c r="H73" i="1"/>
  <c r="H81" i="1" s="1"/>
  <c r="G73" i="1"/>
  <c r="G81" i="1" s="1"/>
  <c r="F73" i="1"/>
  <c r="F81" i="1" s="1"/>
  <c r="E73" i="1"/>
  <c r="E81" i="1" s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B55" i="1"/>
  <c r="AB63" i="1" s="1"/>
  <c r="AA55" i="1"/>
  <c r="AA63" i="1" s="1"/>
  <c r="Z55" i="1"/>
  <c r="Z63" i="1" s="1"/>
  <c r="Y55" i="1"/>
  <c r="Y63" i="1" s="1"/>
  <c r="X55" i="1"/>
  <c r="X63" i="1" s="1"/>
  <c r="W55" i="1"/>
  <c r="W63" i="1" s="1"/>
  <c r="V55" i="1"/>
  <c r="V63" i="1" s="1"/>
  <c r="U55" i="1"/>
  <c r="U63" i="1" s="1"/>
  <c r="T55" i="1"/>
  <c r="T63" i="1" s="1"/>
  <c r="S55" i="1"/>
  <c r="S63" i="1" s="1"/>
  <c r="R55" i="1"/>
  <c r="R63" i="1" s="1"/>
  <c r="Q55" i="1"/>
  <c r="Q63" i="1" s="1"/>
  <c r="P55" i="1"/>
  <c r="P63" i="1" s="1"/>
  <c r="O55" i="1"/>
  <c r="O63" i="1" s="1"/>
  <c r="N55" i="1"/>
  <c r="N63" i="1" s="1"/>
  <c r="M55" i="1"/>
  <c r="M63" i="1" s="1"/>
  <c r="L55" i="1"/>
  <c r="L63" i="1" s="1"/>
  <c r="K55" i="1"/>
  <c r="K63" i="1" s="1"/>
  <c r="J55" i="1"/>
  <c r="J63" i="1" s="1"/>
  <c r="I55" i="1"/>
  <c r="I63" i="1" s="1"/>
  <c r="H55" i="1"/>
  <c r="H63" i="1" s="1"/>
  <c r="G55" i="1"/>
  <c r="G63" i="1" s="1"/>
  <c r="F55" i="1"/>
  <c r="F63" i="1" s="1"/>
  <c r="E55" i="1"/>
  <c r="E63" i="1" s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K225" i="1" s="1"/>
  <c r="K226" i="1" s="1"/>
  <c r="J37" i="1"/>
  <c r="I37" i="1"/>
  <c r="H37" i="1"/>
  <c r="G37" i="1"/>
  <c r="F37" i="1"/>
  <c r="E3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A225" i="1"/>
  <c r="AA226" i="1" s="1"/>
  <c r="Y225" i="1"/>
  <c r="Y226" i="1" s="1"/>
  <c r="W225" i="1"/>
  <c r="W226" i="1" s="1"/>
  <c r="U225" i="1"/>
  <c r="U226" i="1" s="1"/>
  <c r="S225" i="1"/>
  <c r="S226" i="1" s="1"/>
  <c r="Q225" i="1"/>
  <c r="Q226" i="1" s="1"/>
  <c r="O225" i="1"/>
  <c r="O226" i="1" s="1"/>
  <c r="M225" i="1"/>
  <c r="M226" i="1" s="1"/>
  <c r="I225" i="1"/>
  <c r="I226" i="1" s="1"/>
  <c r="G225" i="1"/>
  <c r="G226" i="1" s="1"/>
  <c r="E100" i="1" l="1"/>
  <c r="G100" i="1"/>
  <c r="I100" i="1"/>
  <c r="E136" i="1"/>
  <c r="U136" i="1"/>
  <c r="S136" i="1"/>
  <c r="Q136" i="1"/>
  <c r="O136" i="1"/>
  <c r="M136" i="1"/>
  <c r="K136" i="1"/>
  <c r="I136" i="1"/>
  <c r="G136" i="1"/>
  <c r="X136" i="1"/>
  <c r="F225" i="1"/>
  <c r="F226" i="1" s="1"/>
  <c r="H225" i="1"/>
  <c r="H226" i="1" s="1"/>
  <c r="J225" i="1"/>
  <c r="J226" i="1" s="1"/>
  <c r="N225" i="1"/>
  <c r="N226" i="1" s="1"/>
  <c r="P225" i="1"/>
  <c r="P226" i="1" s="1"/>
  <c r="R225" i="1"/>
  <c r="R226" i="1" s="1"/>
  <c r="T225" i="1"/>
  <c r="T226" i="1" s="1"/>
  <c r="V225" i="1"/>
  <c r="V226" i="1" s="1"/>
  <c r="X225" i="1"/>
  <c r="X226" i="1" s="1"/>
  <c r="Z225" i="1"/>
  <c r="Z226" i="1" s="1"/>
  <c r="AB225" i="1"/>
  <c r="AB226" i="1" s="1"/>
  <c r="F228" i="1"/>
  <c r="F229" i="1" s="1"/>
  <c r="H228" i="1"/>
  <c r="H229" i="1" s="1"/>
  <c r="J228" i="1"/>
  <c r="J229" i="1" s="1"/>
  <c r="L228" i="1"/>
  <c r="L229" i="1" s="1"/>
  <c r="N228" i="1"/>
  <c r="N229" i="1" s="1"/>
  <c r="P228" i="1"/>
  <c r="P229" i="1" s="1"/>
  <c r="R228" i="1"/>
  <c r="R229" i="1" s="1"/>
  <c r="T228" i="1"/>
  <c r="T229" i="1" s="1"/>
  <c r="V228" i="1"/>
  <c r="V229" i="1" s="1"/>
  <c r="X228" i="1"/>
  <c r="X229" i="1" s="1"/>
  <c r="Z228" i="1"/>
  <c r="Z229" i="1" s="1"/>
  <c r="AB228" i="1"/>
  <c r="AB229" i="1" s="1"/>
  <c r="H100" i="1"/>
  <c r="W136" i="1"/>
  <c r="E228" i="1"/>
  <c r="E229" i="1" s="1"/>
  <c r="G228" i="1"/>
  <c r="G229" i="1" s="1"/>
  <c r="I228" i="1"/>
  <c r="I229" i="1" s="1"/>
  <c r="K228" i="1"/>
  <c r="K229" i="1" s="1"/>
  <c r="M228" i="1"/>
  <c r="M229" i="1" s="1"/>
  <c r="O228" i="1"/>
  <c r="O229" i="1" s="1"/>
  <c r="Q228" i="1"/>
  <c r="Q229" i="1" s="1"/>
  <c r="S228" i="1"/>
  <c r="S229" i="1" s="1"/>
  <c r="U228" i="1"/>
  <c r="U229" i="1" s="1"/>
  <c r="W228" i="1"/>
  <c r="W229" i="1" s="1"/>
  <c r="Y228" i="1"/>
  <c r="Y229" i="1" s="1"/>
  <c r="AA228" i="1"/>
  <c r="AA229" i="1" s="1"/>
  <c r="E207" i="1"/>
  <c r="E225" i="1"/>
  <c r="E226" i="1" s="1"/>
  <c r="L28" i="1"/>
  <c r="F47" i="1"/>
  <c r="H47" i="1"/>
  <c r="J47" i="1"/>
  <c r="L47" i="1"/>
  <c r="N47" i="1"/>
  <c r="P47" i="1"/>
  <c r="R47" i="1"/>
  <c r="T47" i="1"/>
  <c r="V47" i="1"/>
  <c r="X47" i="1"/>
  <c r="Z47" i="1"/>
  <c r="AB47" i="1"/>
  <c r="E153" i="1"/>
  <c r="G153" i="1"/>
  <c r="I153" i="1"/>
  <c r="K153" i="1"/>
  <c r="M153" i="1"/>
  <c r="O153" i="1"/>
  <c r="Q153" i="1"/>
  <c r="S153" i="1"/>
  <c r="U153" i="1"/>
  <c r="W153" i="1"/>
  <c r="Y153" i="1"/>
  <c r="AA153" i="1"/>
  <c r="E47" i="1"/>
  <c r="G47" i="1"/>
  <c r="I47" i="1"/>
  <c r="K47" i="1"/>
  <c r="M47" i="1"/>
  <c r="O47" i="1"/>
  <c r="Q47" i="1"/>
  <c r="S47" i="1"/>
  <c r="U47" i="1"/>
  <c r="W47" i="1"/>
  <c r="Y47" i="1"/>
  <c r="AA47" i="1"/>
  <c r="H153" i="1"/>
  <c r="J153" i="1"/>
  <c r="L153" i="1"/>
  <c r="N153" i="1"/>
  <c r="P153" i="1"/>
  <c r="R153" i="1"/>
  <c r="T153" i="1"/>
  <c r="V153" i="1"/>
  <c r="X153" i="1"/>
  <c r="Z153" i="1"/>
  <c r="AB153" i="1"/>
  <c r="L225" i="1"/>
  <c r="L226" i="1" s="1"/>
  <c r="F153" i="1"/>
  <c r="F231" i="1" s="1"/>
  <c r="F232" i="1" s="1"/>
  <c r="G28" i="1"/>
  <c r="I28" i="1"/>
  <c r="I231" i="1" s="1"/>
  <c r="I232" i="1" s="1"/>
  <c r="K28" i="1"/>
  <c r="M28" i="1"/>
  <c r="M231" i="1" s="1"/>
  <c r="M232" i="1" s="1"/>
  <c r="O28" i="1"/>
  <c r="Q28" i="1"/>
  <c r="Q231" i="1" s="1"/>
  <c r="Q232" i="1" s="1"/>
  <c r="S28" i="1"/>
  <c r="U28" i="1"/>
  <c r="U231" i="1" s="1"/>
  <c r="U232" i="1" s="1"/>
  <c r="W28" i="1"/>
  <c r="Y28" i="1"/>
  <c r="Y231" i="1" s="1"/>
  <c r="Y232" i="1" s="1"/>
  <c r="AA28" i="1"/>
  <c r="E28" i="1"/>
  <c r="H28" i="1"/>
  <c r="J28" i="1"/>
  <c r="N28" i="1"/>
  <c r="P28" i="1"/>
  <c r="R28" i="1"/>
  <c r="T28" i="1"/>
  <c r="V28" i="1"/>
  <c r="X28" i="1"/>
  <c r="Z28" i="1"/>
  <c r="AB28" i="1"/>
  <c r="C20" i="9"/>
  <c r="B20" i="9"/>
  <c r="C19" i="9"/>
  <c r="B19" i="9"/>
  <c r="J231" i="1" l="1"/>
  <c r="J232" i="1" s="1"/>
  <c r="Z231" i="1"/>
  <c r="Z232" i="1" s="1"/>
  <c r="V231" i="1"/>
  <c r="V232" i="1" s="1"/>
  <c r="R231" i="1"/>
  <c r="R232" i="1" s="1"/>
  <c r="N231" i="1"/>
  <c r="N232" i="1" s="1"/>
  <c r="H231" i="1"/>
  <c r="H232" i="1" s="1"/>
  <c r="AB231" i="1"/>
  <c r="AB232" i="1" s="1"/>
  <c r="X231" i="1"/>
  <c r="X232" i="1" s="1"/>
  <c r="T231" i="1"/>
  <c r="T232" i="1" s="1"/>
  <c r="P231" i="1"/>
  <c r="L231" i="1"/>
  <c r="E231" i="1"/>
  <c r="E232" i="1" s="1"/>
  <c r="AA231" i="1"/>
  <c r="AA232" i="1" s="1"/>
  <c r="W231" i="1"/>
  <c r="W232" i="1" s="1"/>
  <c r="S231" i="1"/>
  <c r="S232" i="1" s="1"/>
  <c r="O231" i="1"/>
  <c r="O232" i="1" s="1"/>
  <c r="K231" i="1"/>
  <c r="K232" i="1" s="1"/>
  <c r="G231" i="1"/>
  <c r="G232" i="1" s="1"/>
  <c r="C55" i="3" l="1"/>
  <c r="B55" i="3"/>
  <c r="C53" i="3"/>
  <c r="B53" i="3"/>
  <c r="C51" i="3"/>
  <c r="B51" i="3"/>
  <c r="C49" i="3"/>
  <c r="B49" i="3"/>
</calcChain>
</file>

<file path=xl/sharedStrings.xml><?xml version="1.0" encoding="utf-8"?>
<sst xmlns="http://schemas.openxmlformats.org/spreadsheetml/2006/main" count="779" uniqueCount="330">
  <si>
    <t>День1</t>
  </si>
  <si>
    <t>День2</t>
  </si>
  <si>
    <t xml:space="preserve">День 3 </t>
  </si>
  <si>
    <t xml:space="preserve">День 4 </t>
  </si>
  <si>
    <t>День 5</t>
  </si>
  <si>
    <t>День 6</t>
  </si>
  <si>
    <t>Завтрак</t>
  </si>
  <si>
    <t>Каша гречневая</t>
  </si>
  <si>
    <t>сыр</t>
  </si>
  <si>
    <t>салат из свеклы с горошком</t>
  </si>
  <si>
    <t>фрукт</t>
  </si>
  <si>
    <t>котлеты мясные</t>
  </si>
  <si>
    <t>рис отварной</t>
  </si>
  <si>
    <t>каша дружба молочная</t>
  </si>
  <si>
    <t>картофельное пюре</t>
  </si>
  <si>
    <t>макароны отварные</t>
  </si>
  <si>
    <t>соус</t>
  </si>
  <si>
    <t>рыба припущенная</t>
  </si>
  <si>
    <t>перемяч  с мясом</t>
  </si>
  <si>
    <t>Кнели</t>
  </si>
  <si>
    <t>ватрушка с творогом</t>
  </si>
  <si>
    <t>Булочка домашняя</t>
  </si>
  <si>
    <t>чай сладкий</t>
  </si>
  <si>
    <t>хлеб</t>
  </si>
  <si>
    <t>Обед</t>
  </si>
  <si>
    <t>суп с макаронами на мкб</t>
  </si>
  <si>
    <t>рассольник на мкб</t>
  </si>
  <si>
    <t>борщ на мкб</t>
  </si>
  <si>
    <t>Гарнир сложный</t>
  </si>
  <si>
    <t>макароны</t>
  </si>
  <si>
    <t>плов из говядины</t>
  </si>
  <si>
    <t>картофель тушеный</t>
  </si>
  <si>
    <t>рагу овощное с говядиной</t>
  </si>
  <si>
    <t>Сосиска отварная</t>
  </si>
  <si>
    <t>тефтели</t>
  </si>
  <si>
    <t>кисель</t>
  </si>
  <si>
    <t>какао с молоком</t>
  </si>
  <si>
    <t xml:space="preserve">тефтели </t>
  </si>
  <si>
    <t>День 7</t>
  </si>
  <si>
    <t>День 8</t>
  </si>
  <si>
    <t>День 9</t>
  </si>
  <si>
    <t>День 10</t>
  </si>
  <si>
    <t>День 11</t>
  </si>
  <si>
    <t>День 12</t>
  </si>
  <si>
    <t>пюре гороховое</t>
  </si>
  <si>
    <t>каша гречневая</t>
  </si>
  <si>
    <t>пюре картофельное</t>
  </si>
  <si>
    <t>Кнели куриные</t>
  </si>
  <si>
    <t>гуляш из говядины</t>
  </si>
  <si>
    <t>сосиски в тесте</t>
  </si>
  <si>
    <t>курица отварная</t>
  </si>
  <si>
    <t>булочка с повидлом</t>
  </si>
  <si>
    <t>чай</t>
  </si>
  <si>
    <t xml:space="preserve">хлеб </t>
  </si>
  <si>
    <t>суп гречневый с фрикад</t>
  </si>
  <si>
    <t>Рассольник на мкб</t>
  </si>
  <si>
    <t>суп картофельный с крупой на мкб</t>
  </si>
  <si>
    <t>жаркое с говядиной</t>
  </si>
  <si>
    <t>плов из курицы</t>
  </si>
  <si>
    <t>капуста тушеная</t>
  </si>
  <si>
    <t>чай сладкй</t>
  </si>
  <si>
    <t>запеканка из творога</t>
  </si>
  <si>
    <t>Рекомендуемая масса порций блюд (в граммах)</t>
  </si>
  <si>
    <t>для обущающихся различного возраста</t>
  </si>
  <si>
    <t>Наименование блюд</t>
  </si>
  <si>
    <t>Масса порций в грамах для обущающихся двух возрастных групп</t>
  </si>
  <si>
    <t>с 7 до 11 лет</t>
  </si>
  <si>
    <t>с 11 и старше</t>
  </si>
  <si>
    <t>Каша, овощное, яичное, творожное блюдо, мясное блюдо</t>
  </si>
  <si>
    <t>150-200</t>
  </si>
  <si>
    <t>200-250</t>
  </si>
  <si>
    <t>Напитки (чай, какао, сок, компот, молоко, кефир и др.)</t>
  </si>
  <si>
    <t>Салат</t>
  </si>
  <si>
    <t>60-100</t>
  </si>
  <si>
    <t>100-150</t>
  </si>
  <si>
    <t>Суп</t>
  </si>
  <si>
    <t>250-300</t>
  </si>
  <si>
    <t>Мясо, котлета</t>
  </si>
  <si>
    <t>80-120</t>
  </si>
  <si>
    <t>100-120</t>
  </si>
  <si>
    <t>Гарнир</t>
  </si>
  <si>
    <t>180-230</t>
  </si>
  <si>
    <t>Фрукты</t>
  </si>
  <si>
    <t>Название пищевых веществ</t>
  </si>
  <si>
    <t>Усреднённая потребность в пищевых веществах для обущающихся двух возрастных групп</t>
  </si>
  <si>
    <t>Белки</t>
  </si>
  <si>
    <t>Жиры</t>
  </si>
  <si>
    <t>Углеводы</t>
  </si>
  <si>
    <t>Ккал</t>
  </si>
  <si>
    <t>Потребность в пищевых веществах и энергии в сутки</t>
  </si>
  <si>
    <t>Завтрак 25 % от суточной потребности в пищевых веществах и энергии в сутки (пинкт 6.14)</t>
  </si>
  <si>
    <t>белки</t>
  </si>
  <si>
    <t>жиры</t>
  </si>
  <si>
    <t>углеводы</t>
  </si>
  <si>
    <t>ккал</t>
  </si>
  <si>
    <t>Ккал за завтрак 25 %</t>
  </si>
  <si>
    <t>Состав: Закуска, горячее блюдо, горячий напиток, хлеб.</t>
  </si>
  <si>
    <t>Обед: 35 % от суточной потребности в пищевых веществах и энергии в сутки (пинкт 6.14)</t>
  </si>
  <si>
    <t>Состав: закуска, первое, второе и сладкое блюдо, чай.</t>
  </si>
  <si>
    <t>Ккал за обед 35 %</t>
  </si>
  <si>
    <t>Общее 60 % за завтрак и обед</t>
  </si>
  <si>
    <t>Ккал за завтрак и обед 60 %</t>
  </si>
  <si>
    <t xml:space="preserve"> ккал с учётом +-5%</t>
  </si>
  <si>
    <t>1339,50-1480,5</t>
  </si>
  <si>
    <t>1546,41-1709,19</t>
  </si>
  <si>
    <t>жаркое из говядины</t>
  </si>
  <si>
    <t>Фрукт</t>
  </si>
  <si>
    <t>Каша молочная геркулесовая</t>
  </si>
  <si>
    <t>Каша молочная дружба</t>
  </si>
  <si>
    <t>Котлеты мясные</t>
  </si>
  <si>
    <t>сырники из творога</t>
  </si>
  <si>
    <t>Согласовано:</t>
  </si>
  <si>
    <t>Утверждаю:</t>
  </si>
  <si>
    <t>№ рец.</t>
  </si>
  <si>
    <t>Приём пищи/ Наименование блюд</t>
  </si>
  <si>
    <t>Масса порций, в гр.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</si>
  <si>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</si>
  <si>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</si>
  <si>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</si>
  <si>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</si>
  <si>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А</t>
  </si>
  <si>
    <t>В1</t>
  </si>
  <si>
    <t>В2</t>
  </si>
  <si>
    <t>С</t>
  </si>
  <si>
    <t>Ca</t>
  </si>
  <si>
    <t>P</t>
  </si>
  <si>
    <t>Mg</t>
  </si>
  <si>
    <t>Fe</t>
  </si>
  <si>
    <t>7-11 лет</t>
  </si>
  <si>
    <t>12-18 лет</t>
  </si>
  <si>
    <t xml:space="preserve">День 1 / Понедельник </t>
  </si>
  <si>
    <t>№338</t>
  </si>
  <si>
    <t>№173</t>
  </si>
  <si>
    <t>Каша молочная геркулесовая со сливочным маслом</t>
  </si>
  <si>
    <t>№408</t>
  </si>
  <si>
    <t>Перемяч с мясом</t>
  </si>
  <si>
    <t>Хлеб пшеничный /ржано-пшеничный</t>
  </si>
  <si>
    <t>№376</t>
  </si>
  <si>
    <t>Чай с сахаром</t>
  </si>
  <si>
    <t>№71</t>
  </si>
  <si>
    <t>№82</t>
  </si>
  <si>
    <t>Борщ с капустой и картофелем на мкб со сметаной</t>
  </si>
  <si>
    <t>250/15/10</t>
  </si>
  <si>
    <t>№203</t>
  </si>
  <si>
    <t>Макароны отварные со сливочным маслом</t>
  </si>
  <si>
    <t>№268</t>
  </si>
  <si>
    <t>Котлета из говядины</t>
  </si>
  <si>
    <t>№348</t>
  </si>
  <si>
    <t>Компот из сухофруктов</t>
  </si>
  <si>
    <t>Итого за 1 день:</t>
  </si>
  <si>
    <t>День 2 / Вторник</t>
  </si>
  <si>
    <t>№53</t>
  </si>
  <si>
    <t>Салат из отварной свеклы с зеленым горошком</t>
  </si>
  <si>
    <t>№259</t>
  </si>
  <si>
    <t>Жаркое из говядины</t>
  </si>
  <si>
    <t>№359</t>
  </si>
  <si>
    <t>Кисель</t>
  </si>
  <si>
    <t>№15</t>
  </si>
  <si>
    <t>Сыр</t>
  </si>
  <si>
    <t>№88</t>
  </si>
  <si>
    <t>Щи из свежей капусты с картофелем на мкб со сметаной</t>
  </si>
  <si>
    <t>№304</t>
  </si>
  <si>
    <t>Рис отварной</t>
  </si>
  <si>
    <t>День 3 / Среда</t>
  </si>
  <si>
    <t>Огурцы свежие</t>
  </si>
  <si>
    <t>№312</t>
  </si>
  <si>
    <t>Картофельное пюре</t>
  </si>
  <si>
    <t>№301</t>
  </si>
  <si>
    <t>№45</t>
  </si>
  <si>
    <t>№112</t>
  </si>
  <si>
    <t>Суп с макаронными изделиями на мкб со сметаной</t>
  </si>
  <si>
    <t>№265</t>
  </si>
  <si>
    <t>День 4 / Черверг</t>
  </si>
  <si>
    <t>№175</t>
  </si>
  <si>
    <t>Каша "Дружба" молочная со сливочным маслом</t>
  </si>
  <si>
    <t>№410</t>
  </si>
  <si>
    <t>Ватрушка с творогом</t>
  </si>
  <si>
    <t>№96</t>
  </si>
  <si>
    <t>Рассольник Ленинградский на мкб со сметаной</t>
  </si>
  <si>
    <t>№263</t>
  </si>
  <si>
    <t>Рагу овощное с говядиной</t>
  </si>
  <si>
    <t>День 5 / Пятница</t>
  </si>
  <si>
    <t>№279</t>
  </si>
  <si>
    <t>Тефтели мясные</t>
  </si>
  <si>
    <t>№49</t>
  </si>
  <si>
    <t>250/15</t>
  </si>
  <si>
    <t>№312,№321</t>
  </si>
  <si>
    <t>Сложный гарнир</t>
  </si>
  <si>
    <t>День 6 / Суббота</t>
  </si>
  <si>
    <t>№229</t>
  </si>
  <si>
    <t>Рыба припущенная с овощами</t>
  </si>
  <si>
    <t>100/50</t>
  </si>
  <si>
    <t>№342</t>
  </si>
  <si>
    <t>№108</t>
  </si>
  <si>
    <t>Суп с клецками на мкб со сметаной</t>
  </si>
  <si>
    <t>№260</t>
  </si>
  <si>
    <t>Гуляш из говядины</t>
  </si>
  <si>
    <t>День 7 / Понедельник</t>
  </si>
  <si>
    <t>№302</t>
  </si>
  <si>
    <t>Каша гречневая рассыпчатая</t>
  </si>
  <si>
    <t>№243</t>
  </si>
  <si>
    <t>№101</t>
  </si>
  <si>
    <t>Суп картофельный с крупой (пшённый) на мкб со сметаной</t>
  </si>
  <si>
    <t>День 8 / Вторник</t>
  </si>
  <si>
    <t>День 9 / Среда</t>
  </si>
  <si>
    <t>№418</t>
  </si>
  <si>
    <t>Пирожок с повидлом</t>
  </si>
  <si>
    <t>День 10 / Четверг</t>
  </si>
  <si>
    <t>День 11 / Пятница</t>
  </si>
  <si>
    <t>№306</t>
  </si>
  <si>
    <t>Пюре гороховое</t>
  </si>
  <si>
    <t>День 12 / Суббота</t>
  </si>
  <si>
    <t>№333</t>
  </si>
  <si>
    <t>Итого за 12 дней:</t>
  </si>
  <si>
    <t>Усреднённые данные на 1 день</t>
  </si>
  <si>
    <t>% ккал от суточной нормы</t>
  </si>
  <si>
    <t>Плов  с говядиной</t>
  </si>
  <si>
    <t>Какао с молоком</t>
  </si>
  <si>
    <t>Курица отварная</t>
  </si>
  <si>
    <t>Картофель тушеный с овощами</t>
  </si>
  <si>
    <t>Сырники из творога</t>
  </si>
  <si>
    <t>Суп картофельный с крупой (гречневый) с фрикаделдьками</t>
  </si>
  <si>
    <t>Компот из фруктов свежих</t>
  </si>
  <si>
    <t>Плов из курицы</t>
  </si>
  <si>
    <t>Сосиски в тесте</t>
  </si>
  <si>
    <t>Запеканка из творога</t>
  </si>
  <si>
    <t>Соус томатный с овощами</t>
  </si>
  <si>
    <t>№382</t>
  </si>
  <si>
    <t>№288</t>
  </si>
  <si>
    <t>№142</t>
  </si>
  <si>
    <t>№219</t>
  </si>
  <si>
    <t>№291</t>
  </si>
  <si>
    <t>№420</t>
  </si>
  <si>
    <t>Итого за обед:</t>
  </si>
  <si>
    <t>Итого за завтрак:</t>
  </si>
  <si>
    <t>Капуста тушеная</t>
  </si>
  <si>
    <t>№321</t>
  </si>
  <si>
    <t>Усредненные данные за завтрак</t>
  </si>
  <si>
    <t>Усредненные данные за обед</t>
  </si>
  <si>
    <t>% каллорийности от сут нормы</t>
  </si>
  <si>
    <t>№222</t>
  </si>
  <si>
    <t>43,89-48,51</t>
  </si>
  <si>
    <t>51,3-56,7</t>
  </si>
  <si>
    <t>45,03-49,77</t>
  </si>
  <si>
    <t>52,44-57,96</t>
  </si>
  <si>
    <t>190,95-211,05</t>
  </si>
  <si>
    <t>218,30-241,29</t>
  </si>
  <si>
    <t>белки с учётом+-5%</t>
  </si>
  <si>
    <t>жиры с учётом +-5%</t>
  </si>
  <si>
    <t>углеводы с учётом +-5%</t>
  </si>
  <si>
    <t>Макароны отварные</t>
  </si>
  <si>
    <t>Каша молочная рисовая</t>
  </si>
  <si>
    <t>Пищевая ценность</t>
  </si>
  <si>
    <t>День 1</t>
  </si>
  <si>
    <t>День 2</t>
  </si>
  <si>
    <t>День 3</t>
  </si>
  <si>
    <t>День 4</t>
  </si>
  <si>
    <t>Итого за 12 дней</t>
  </si>
  <si>
    <t>Усредненные данные</t>
  </si>
  <si>
    <t>Гречка отварная рассыпчатая</t>
  </si>
  <si>
    <t xml:space="preserve">Рыба припущенная </t>
  </si>
  <si>
    <t>норма СанПиН</t>
  </si>
  <si>
    <r>
      <t xml:space="preserve">норма СанПиН с учётом </t>
    </r>
    <r>
      <rPr>
        <u/>
        <sz val="11"/>
        <color theme="1"/>
        <rFont val="Times New Roman"/>
        <family val="1"/>
        <charset val="204"/>
      </rPr>
      <t>+</t>
    </r>
    <r>
      <rPr>
        <sz val="11"/>
        <color theme="1"/>
        <rFont val="Times New Roman"/>
        <family val="1"/>
        <charset val="204"/>
      </rPr>
      <t xml:space="preserve"> 5%</t>
    </r>
  </si>
  <si>
    <t>Каша молочная рисовая со сливочным маслом</t>
  </si>
  <si>
    <t>200/15</t>
  </si>
  <si>
    <t>200/5/10</t>
  </si>
  <si>
    <t>Алексеевского муниципального района</t>
  </si>
  <si>
    <t>№52</t>
  </si>
  <si>
    <t>Салат из свеклы</t>
  </si>
  <si>
    <t>Огурцы соленые</t>
  </si>
  <si>
    <t>25,9%</t>
  </si>
  <si>
    <t>34,5%</t>
  </si>
  <si>
    <t>34,1%</t>
  </si>
  <si>
    <t>60,1%</t>
  </si>
  <si>
    <t>СПОСПК  "Эдем"</t>
  </si>
  <si>
    <t>_____________Турнина А. А.</t>
  </si>
  <si>
    <t>Салат из белокачанной капусты (до 1 марта)/ Винегрет овощной (после 1 марта)</t>
  </si>
  <si>
    <t>Салат "Витаминный"(до 1 марта)/ Винегрет овощной(после 1 марта)</t>
  </si>
  <si>
    <t>№59</t>
  </si>
  <si>
    <t>Салат из моркови с яблоком (до 1 марта) Салат "Зимний" (после 1 марта)</t>
  </si>
  <si>
    <t>Свекла отварная</t>
  </si>
  <si>
    <t>Салат из моркови с изюмом(до 1 марта) /Салат из припущенной моркови с яблоком(после 1 марта)</t>
  </si>
  <si>
    <t>Салат "Зимний"</t>
  </si>
  <si>
    <t>№37</t>
  </si>
  <si>
    <t>№67</t>
  </si>
  <si>
    <t>Винегрет овощной</t>
  </si>
  <si>
    <t>№66</t>
  </si>
  <si>
    <t>60,9%</t>
  </si>
  <si>
    <t>Салат из моркови с яблоками/  Салат "Зимний"</t>
  </si>
  <si>
    <t>суп с макаронами на мкб со сметаной</t>
  </si>
  <si>
    <t>щи на мкб со сметаной</t>
  </si>
  <si>
    <t>Салат из моркови с изюмом/ Салат из припущенной моркови с яблоком</t>
  </si>
  <si>
    <t>рассольник на мкб со сметаной</t>
  </si>
  <si>
    <t>Салат из капусты/ Винегрет овощной</t>
  </si>
  <si>
    <t>суп пшенный с фрик и сметаной</t>
  </si>
  <si>
    <t>компот из сухофруктов</t>
  </si>
  <si>
    <t>салат из капусты/ Огурцы соленые</t>
  </si>
  <si>
    <t>компот из  сухофруктов</t>
  </si>
  <si>
    <t>Салат  из свеклы</t>
  </si>
  <si>
    <t>Компот из свежих  фруктов</t>
  </si>
  <si>
    <t>щи на мкб сол сметаной</t>
  </si>
  <si>
    <t>Салат Витаминный/Винегрет овощной</t>
  </si>
  <si>
    <t>суп с клецками на мкб со сметаной</t>
  </si>
  <si>
    <t>Салат из моркови с яблоком/ Салат "Зимний"</t>
  </si>
  <si>
    <t>Салат из моркови/Салат из припущенной моркови с яблоком</t>
  </si>
  <si>
    <t>Салат из белокачанной капусты (до 1 марта) /Огурцы соленые (после 1 марта)</t>
  </si>
  <si>
    <t>Салат из моркови (до 1 марта) /Салат из припущенной моркови с яблоками(после 1 марта)</t>
  </si>
  <si>
    <t>*Замена салатов с 1 марта 2020 года</t>
  </si>
  <si>
    <t>Наименование блюда</t>
  </si>
  <si>
    <t>ДЕНЬ 1 / ПОНЕДЕЛЬНИК</t>
  </si>
  <si>
    <t>ДЕНЬ 2 /ВТОРНИК</t>
  </si>
  <si>
    <t>Хлеб пшеничный/ ржано-пшеничный</t>
  </si>
  <si>
    <t>ДЕНЬ 3 /СРЕДА</t>
  </si>
  <si>
    <t>ДЕНЬ 4 /ЧЕТВЕРГ</t>
  </si>
  <si>
    <t>ДЕНЬ 5/ПЯТНИЦА</t>
  </si>
  <si>
    <t>ДЕНЬ 6/СУББОТА</t>
  </si>
  <si>
    <t>ДЕНЬ 7/ПОНЕДЕЛЬНИК</t>
  </si>
  <si>
    <t>ДЕНЬ 8/ВТОРНИК</t>
  </si>
  <si>
    <t>ДЕНЬ 9/СРЕДА</t>
  </si>
  <si>
    <t>ДЕНЬ 10/ЧЕТВЕРГ</t>
  </si>
  <si>
    <t>ДЕНЬ 11/ПЯТНИЦА</t>
  </si>
  <si>
    <t>ДЕНЬ 12/СУББОТА</t>
  </si>
  <si>
    <t>из расчета на одного учащегося в день</t>
  </si>
  <si>
    <t xml:space="preserve">Примерное двухнедельное меню рационов сбалансированного питания учащихся за счёт бюджетных средств </t>
  </si>
  <si>
    <t>100/5/10</t>
  </si>
  <si>
    <t>№70</t>
  </si>
  <si>
    <t>_________________Сунгатуллина Г. Н.</t>
  </si>
  <si>
    <t>Директор МБОУ «Алексеевская НОШ № 4»</t>
  </si>
  <si>
    <t xml:space="preserve">Директор МБОУ «Билярская СОШ» </t>
  </si>
  <si>
    <t>________________ Чугуров 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</si>
</sst>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9" fontId="2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1" fillId="0" borderId="1" xfId="0" applyFont="1" applyFill="1" applyBorder="1"/>
    <xf numFmtId="49" fontId="2" fillId="0" borderId="1" xfId="0" applyNumberFormat="1" applyFont="1" applyBorder="1"/>
    <xf numFmtId="0" fontId="2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3"/>
  <sheetViews>
    <sheetView tabSelected="1" zoomScale="93" zoomScaleNormal="93" workbookViewId="0">
      <selection activeCell="B3" sqref="B3"/>
    </sheetView>
  </sheetViews>
  <sheetFormatPr defaultRowHeight="15" customHeight="1" x14ac:dyDescent="0.3"/>
  <cols>
    <col min="1" max="1" width="9" style="7" customWidth="1"/>
    <col min="2" max="2" width="50.85546875" style="44" customWidth="1"/>
    <col min="3" max="3" width="7.7109375" style="7" customWidth="1"/>
    <col min="4" max="4" width="8" style="7" customWidth="1"/>
    <col min="5" max="5" width="7.5703125" style="7" customWidth="1"/>
    <col min="6" max="6" width="8.140625" style="7" customWidth="1"/>
    <col min="7" max="7" width="7.5703125" style="7" customWidth="1"/>
    <col min="8" max="8" width="6.7109375" style="7" customWidth="1"/>
    <col min="9" max="9" width="6.140625" style="7" customWidth="1"/>
    <col min="10" max="10" width="6.42578125" style="7" customWidth="1"/>
    <col min="11" max="11" width="9" style="7" customWidth="1"/>
    <col min="12" max="12" width="8.85546875" style="7" customWidth="1"/>
    <col min="13" max="13" width="6.7109375" style="7" customWidth="1"/>
    <col min="14" max="14" width="6.42578125" style="7" customWidth="1"/>
    <col min="15" max="15" width="6.140625" style="7" customWidth="1"/>
    <col min="16" max="16" width="6.28515625" style="7" customWidth="1"/>
    <col min="17" max="17" width="6.85546875" style="7" customWidth="1"/>
    <col min="18" max="18" width="6.28515625" style="7" customWidth="1"/>
    <col min="19" max="19" width="7.28515625" style="7" customWidth="1"/>
    <col min="20" max="20" width="6.28515625" style="7" customWidth="1"/>
    <col min="21" max="21" width="7" style="20" customWidth="1"/>
    <col min="22" max="22" width="6.7109375" style="20" customWidth="1"/>
    <col min="23" max="23" width="7.140625" style="20" customWidth="1"/>
    <col min="24" max="24" width="6.28515625" style="20" customWidth="1"/>
    <col min="25" max="25" width="7.140625" style="7" customWidth="1"/>
    <col min="26" max="26" width="7" style="7" customWidth="1"/>
    <col min="27" max="27" width="6.85546875" style="7" customWidth="1"/>
    <col min="28" max="28" width="6.28515625" style="7" customWidth="1"/>
    <col min="29" max="16384" width="9.140625" style="7"/>
  </cols>
  <sheetData>
    <row r="1" spans="1:28" ht="15" customHeight="1" x14ac:dyDescent="0.3">
      <c r="A1" s="34" t="s">
        <v>111</v>
      </c>
      <c r="C1" s="11"/>
      <c r="D1" s="11"/>
      <c r="J1" s="7" t="s">
        <v>112</v>
      </c>
    </row>
    <row r="2" spans="1:28" ht="15" customHeight="1" x14ac:dyDescent="0.3">
      <c r="A2" s="34" t="s">
        <v>328</v>
      </c>
      <c r="C2" s="11"/>
      <c r="D2" s="11"/>
      <c r="J2" s="7" t="s">
        <v>274</v>
      </c>
    </row>
    <row r="3" spans="1:28" ht="15" customHeight="1" x14ac:dyDescent="0.3">
      <c r="A3" s="34" t="s">
        <v>266</v>
      </c>
      <c r="C3" s="11"/>
      <c r="D3" s="11"/>
    </row>
    <row r="4" spans="1:28" ht="15" customHeight="1" x14ac:dyDescent="0.3">
      <c r="A4" s="34" t="s">
        <v>329</v>
      </c>
      <c r="C4" s="11"/>
      <c r="D4" s="11"/>
      <c r="J4" s="7" t="s">
        <v>275</v>
      </c>
    </row>
    <row r="5" spans="1:28" ht="15" customHeight="1" x14ac:dyDescent="0.3">
      <c r="C5" s="11"/>
      <c r="D5" s="11"/>
    </row>
    <row r="6" spans="1:28" ht="15" customHeight="1" x14ac:dyDescent="0.3">
      <c r="C6" s="11"/>
      <c r="D6" s="11"/>
    </row>
    <row r="7" spans="1:28" ht="15" customHeight="1" x14ac:dyDescent="0.3">
      <c r="C7" s="11"/>
      <c r="D7" s="11"/>
    </row>
    <row r="8" spans="1:28" ht="15" customHeight="1" x14ac:dyDescent="0.25">
      <c r="A8" s="61" t="s">
        <v>113</v>
      </c>
      <c r="B8" s="63" t="s">
        <v>114</v>
      </c>
      <c r="C8" s="65" t="s">
        <v>115</v>
      </c>
      <c r="D8" s="66"/>
      <c r="E8" s="53" t="s">
        <v>116</v>
      </c>
      <c r="F8" s="55"/>
      <c r="G8" s="55"/>
      <c r="H8" s="55"/>
      <c r="I8" s="55"/>
      <c r="J8" s="54"/>
      <c r="K8" s="69" t="s">
        <v>117</v>
      </c>
      <c r="L8" s="70"/>
      <c r="M8" s="58" t="s">
        <v>118</v>
      </c>
      <c r="N8" s="59"/>
      <c r="O8" s="59"/>
      <c r="P8" s="59"/>
      <c r="Q8" s="59"/>
      <c r="R8" s="59"/>
      <c r="S8" s="59"/>
      <c r="T8" s="60"/>
      <c r="U8" s="53" t="s">
        <v>119</v>
      </c>
      <c r="V8" s="55"/>
      <c r="W8" s="55"/>
      <c r="X8" s="55"/>
      <c r="Y8" s="55"/>
      <c r="Z8" s="55"/>
      <c r="AA8" s="55"/>
      <c r="AB8" s="54"/>
    </row>
    <row r="9" spans="1:28" ht="15" customHeight="1" x14ac:dyDescent="0.25">
      <c r="A9" s="62"/>
      <c r="B9" s="64"/>
      <c r="C9" s="67"/>
      <c r="D9" s="68"/>
      <c r="E9" s="53" t="s">
        <v>85</v>
      </c>
      <c r="F9" s="54"/>
      <c r="G9" s="53" t="s">
        <v>86</v>
      </c>
      <c r="H9" s="54"/>
      <c r="I9" s="53" t="s">
        <v>87</v>
      </c>
      <c r="J9" s="54"/>
      <c r="K9" s="71"/>
      <c r="L9" s="72"/>
      <c r="M9" s="53" t="s">
        <v>120</v>
      </c>
      <c r="N9" s="54"/>
      <c r="O9" s="53" t="s">
        <v>121</v>
      </c>
      <c r="P9" s="54"/>
      <c r="Q9" s="53" t="s">
        <v>122</v>
      </c>
      <c r="R9" s="54"/>
      <c r="S9" s="53" t="s">
        <v>123</v>
      </c>
      <c r="T9" s="54"/>
      <c r="U9" s="56" t="s">
        <v>124</v>
      </c>
      <c r="V9" s="57"/>
      <c r="W9" s="56" t="s">
        <v>125</v>
      </c>
      <c r="X9" s="57"/>
      <c r="Y9" s="53" t="s">
        <v>126</v>
      </c>
      <c r="Z9" s="54"/>
      <c r="AA9" s="53" t="s">
        <v>127</v>
      </c>
      <c r="AB9" s="54"/>
    </row>
    <row r="10" spans="1:28" s="43" customFormat="1" ht="29.25" customHeight="1" x14ac:dyDescent="0.25">
      <c r="A10" s="38"/>
      <c r="B10" s="45"/>
      <c r="C10" s="38" t="s">
        <v>128</v>
      </c>
      <c r="D10" s="38" t="s">
        <v>129</v>
      </c>
      <c r="E10" s="38" t="s">
        <v>128</v>
      </c>
      <c r="F10" s="38" t="s">
        <v>129</v>
      </c>
      <c r="G10" s="38" t="s">
        <v>128</v>
      </c>
      <c r="H10" s="38" t="s">
        <v>129</v>
      </c>
      <c r="I10" s="38" t="s">
        <v>128</v>
      </c>
      <c r="J10" s="38" t="s">
        <v>129</v>
      </c>
      <c r="K10" s="38" t="s">
        <v>128</v>
      </c>
      <c r="L10" s="38" t="s">
        <v>129</v>
      </c>
      <c r="M10" s="38" t="s">
        <v>128</v>
      </c>
      <c r="N10" s="38" t="s">
        <v>129</v>
      </c>
      <c r="O10" s="38" t="s">
        <v>128</v>
      </c>
      <c r="P10" s="38" t="s">
        <v>129</v>
      </c>
      <c r="Q10" s="38" t="s">
        <v>128</v>
      </c>
      <c r="R10" s="38" t="s">
        <v>129</v>
      </c>
      <c r="S10" s="38" t="s">
        <v>128</v>
      </c>
      <c r="T10" s="38" t="s">
        <v>129</v>
      </c>
      <c r="U10" s="42" t="s">
        <v>128</v>
      </c>
      <c r="V10" s="42" t="s">
        <v>129</v>
      </c>
      <c r="W10" s="42" t="s">
        <v>128</v>
      </c>
      <c r="X10" s="42" t="s">
        <v>129</v>
      </c>
      <c r="Y10" s="38" t="s">
        <v>128</v>
      </c>
      <c r="Z10" s="38" t="s">
        <v>129</v>
      </c>
      <c r="AA10" s="38" t="s">
        <v>128</v>
      </c>
      <c r="AB10" s="38" t="s">
        <v>129</v>
      </c>
    </row>
    <row r="11" spans="1:28" ht="15" customHeight="1" x14ac:dyDescent="0.3">
      <c r="A11" s="6"/>
      <c r="B11" s="46" t="s">
        <v>130</v>
      </c>
      <c r="C11" s="13"/>
      <c r="D11" s="13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9"/>
      <c r="V11" s="19"/>
      <c r="W11" s="19"/>
      <c r="X11" s="19"/>
      <c r="Y11" s="6"/>
      <c r="Z11" s="6"/>
      <c r="AA11" s="6"/>
      <c r="AB11" s="6"/>
    </row>
    <row r="12" spans="1:28" ht="15" customHeight="1" x14ac:dyDescent="0.3">
      <c r="A12" s="6"/>
      <c r="B12" s="47" t="s">
        <v>6</v>
      </c>
      <c r="C12" s="13"/>
      <c r="D12" s="13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19"/>
      <c r="V12" s="19"/>
      <c r="W12" s="19"/>
      <c r="X12" s="19"/>
      <c r="Y12" s="6"/>
      <c r="Z12" s="6"/>
      <c r="AA12" s="6"/>
      <c r="AB12" s="6"/>
    </row>
    <row r="13" spans="1:28" ht="15" customHeight="1" x14ac:dyDescent="0.3">
      <c r="A13" s="12" t="s">
        <v>139</v>
      </c>
      <c r="B13" s="48" t="s">
        <v>164</v>
      </c>
      <c r="C13" s="14">
        <v>60</v>
      </c>
      <c r="D13" s="14">
        <v>100</v>
      </c>
      <c r="E13" s="12">
        <v>0.5</v>
      </c>
      <c r="F13" s="12">
        <v>0.83</v>
      </c>
      <c r="G13" s="12">
        <v>0.6</v>
      </c>
      <c r="H13" s="12">
        <v>1</v>
      </c>
      <c r="I13" s="12">
        <v>1.56</v>
      </c>
      <c r="J13" s="12">
        <v>2.6</v>
      </c>
      <c r="K13" s="12">
        <v>8.4</v>
      </c>
      <c r="L13" s="12">
        <v>14</v>
      </c>
      <c r="M13" s="12">
        <v>0</v>
      </c>
      <c r="N13" s="12">
        <v>0</v>
      </c>
      <c r="O13" s="12">
        <v>0.01</v>
      </c>
      <c r="P13" s="12">
        <v>1.6E-2</v>
      </c>
      <c r="Q13" s="12">
        <v>2.4E-2</v>
      </c>
      <c r="R13" s="12">
        <v>0.04</v>
      </c>
      <c r="S13" s="12">
        <v>6</v>
      </c>
      <c r="T13" s="12">
        <v>10</v>
      </c>
      <c r="U13" s="21">
        <v>13.8</v>
      </c>
      <c r="V13" s="21">
        <v>23</v>
      </c>
      <c r="W13" s="21">
        <v>25.2</v>
      </c>
      <c r="X13" s="21">
        <v>42</v>
      </c>
      <c r="Y13" s="12">
        <v>8.4</v>
      </c>
      <c r="Z13" s="12">
        <v>14</v>
      </c>
      <c r="AA13" s="12">
        <v>0.36</v>
      </c>
      <c r="AB13" s="12">
        <v>0.6</v>
      </c>
    </row>
    <row r="14" spans="1:28" ht="15" customHeight="1" x14ac:dyDescent="0.3">
      <c r="A14" s="12" t="s">
        <v>198</v>
      </c>
      <c r="B14" s="48" t="s">
        <v>259</v>
      </c>
      <c r="C14" s="14">
        <v>150</v>
      </c>
      <c r="D14" s="14">
        <v>180</v>
      </c>
      <c r="E14" s="12">
        <v>6.86</v>
      </c>
      <c r="F14" s="12">
        <v>8.23</v>
      </c>
      <c r="G14" s="12">
        <v>7.58</v>
      </c>
      <c r="H14" s="12">
        <v>9.09</v>
      </c>
      <c r="I14" s="12">
        <v>40.4</v>
      </c>
      <c r="J14" s="12">
        <v>48.48</v>
      </c>
      <c r="K14" s="12">
        <v>230</v>
      </c>
      <c r="L14" s="12">
        <v>276</v>
      </c>
      <c r="M14" s="12">
        <v>0.03</v>
      </c>
      <c r="N14" s="12">
        <v>0.04</v>
      </c>
      <c r="O14" s="12">
        <v>0.23</v>
      </c>
      <c r="P14" s="12">
        <v>0.28000000000000003</v>
      </c>
      <c r="Q14" s="12">
        <v>0.1</v>
      </c>
      <c r="R14" s="12">
        <v>0.13</v>
      </c>
      <c r="S14" s="12">
        <v>0</v>
      </c>
      <c r="T14" s="12">
        <v>0</v>
      </c>
      <c r="U14" s="21">
        <v>12.72</v>
      </c>
      <c r="V14" s="21">
        <v>15.4</v>
      </c>
      <c r="W14" s="21">
        <v>163</v>
      </c>
      <c r="X14" s="21">
        <v>196</v>
      </c>
      <c r="Y14" s="12">
        <v>88</v>
      </c>
      <c r="Z14" s="12">
        <v>118</v>
      </c>
      <c r="AA14" s="12">
        <v>1.63</v>
      </c>
      <c r="AB14" s="12">
        <v>2.37</v>
      </c>
    </row>
    <row r="15" spans="1:28" ht="15" customHeight="1" x14ac:dyDescent="0.3">
      <c r="A15" s="12" t="s">
        <v>200</v>
      </c>
      <c r="B15" s="48" t="s">
        <v>33</v>
      </c>
      <c r="C15" s="14">
        <v>100</v>
      </c>
      <c r="D15" s="14">
        <v>100</v>
      </c>
      <c r="E15" s="12">
        <v>10.6</v>
      </c>
      <c r="F15" s="12">
        <v>10.6</v>
      </c>
      <c r="G15" s="12">
        <v>13</v>
      </c>
      <c r="H15" s="12">
        <v>13</v>
      </c>
      <c r="I15" s="12">
        <v>8.5</v>
      </c>
      <c r="J15" s="12">
        <v>8.5</v>
      </c>
      <c r="K15" s="12">
        <v>191</v>
      </c>
      <c r="L15" s="12">
        <v>191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21">
        <v>236.4</v>
      </c>
      <c r="V15" s="21">
        <v>236.4</v>
      </c>
      <c r="W15" s="21">
        <v>165.36</v>
      </c>
      <c r="X15" s="21">
        <v>165.36</v>
      </c>
      <c r="Y15" s="12">
        <v>20.8</v>
      </c>
      <c r="Z15" s="12">
        <v>20.8</v>
      </c>
      <c r="AA15" s="12">
        <v>1.87</v>
      </c>
      <c r="AB15" s="12">
        <v>1.87</v>
      </c>
    </row>
    <row r="16" spans="1:28" ht="15" customHeight="1" x14ac:dyDescent="0.3">
      <c r="A16" s="12" t="s">
        <v>212</v>
      </c>
      <c r="B16" s="48" t="s">
        <v>226</v>
      </c>
      <c r="C16" s="14">
        <v>30</v>
      </c>
      <c r="D16" s="14">
        <v>30</v>
      </c>
      <c r="E16" s="12">
        <v>0.3</v>
      </c>
      <c r="F16" s="12">
        <v>0.3</v>
      </c>
      <c r="G16" s="12">
        <v>1.4</v>
      </c>
      <c r="H16" s="12">
        <v>1.4</v>
      </c>
      <c r="I16" s="12">
        <v>1.8</v>
      </c>
      <c r="J16" s="12">
        <v>1.8</v>
      </c>
      <c r="K16" s="12">
        <v>21</v>
      </c>
      <c r="L16" s="12">
        <v>21</v>
      </c>
      <c r="M16" s="12">
        <v>0.12</v>
      </c>
      <c r="N16" s="12">
        <v>0.1</v>
      </c>
      <c r="O16" s="12">
        <v>7.0000000000000007E-2</v>
      </c>
      <c r="P16" s="12">
        <v>7.0000000000000007E-2</v>
      </c>
      <c r="Q16" s="12">
        <v>0.08</v>
      </c>
      <c r="R16" s="12">
        <v>0.08</v>
      </c>
      <c r="S16" s="12">
        <v>0.48</v>
      </c>
      <c r="T16" s="12">
        <v>0.48</v>
      </c>
      <c r="U16" s="21">
        <v>3.27</v>
      </c>
      <c r="V16" s="21">
        <v>3.27</v>
      </c>
      <c r="W16" s="21">
        <v>5.32</v>
      </c>
      <c r="X16" s="21">
        <v>5.32</v>
      </c>
      <c r="Y16" s="12">
        <v>2.19</v>
      </c>
      <c r="Z16" s="12">
        <v>2.19</v>
      </c>
      <c r="AA16" s="12">
        <v>7.0000000000000007E-2</v>
      </c>
      <c r="AB16" s="12">
        <v>7.0000000000000007E-2</v>
      </c>
    </row>
    <row r="17" spans="1:28" ht="15" customHeight="1" x14ac:dyDescent="0.3">
      <c r="A17" s="12" t="s">
        <v>137</v>
      </c>
      <c r="B17" s="48" t="s">
        <v>138</v>
      </c>
      <c r="C17" s="14" t="s">
        <v>264</v>
      </c>
      <c r="D17" s="14" t="s">
        <v>264</v>
      </c>
      <c r="E17" s="12">
        <v>0.2</v>
      </c>
      <c r="F17" s="12">
        <v>0.2</v>
      </c>
      <c r="G17" s="12">
        <v>0.05</v>
      </c>
      <c r="H17" s="12">
        <v>0.05</v>
      </c>
      <c r="I17" s="12">
        <v>15.01</v>
      </c>
      <c r="J17" s="12">
        <v>15.01</v>
      </c>
      <c r="K17" s="12">
        <v>61.29</v>
      </c>
      <c r="L17" s="12">
        <v>61.29</v>
      </c>
      <c r="M17" s="12">
        <v>0.05</v>
      </c>
      <c r="N17" s="12">
        <v>0.05</v>
      </c>
      <c r="O17" s="12">
        <v>0</v>
      </c>
      <c r="P17" s="12">
        <v>0</v>
      </c>
      <c r="Q17" s="12">
        <v>0.01</v>
      </c>
      <c r="R17" s="12">
        <v>0.01</v>
      </c>
      <c r="S17" s="12">
        <v>0.1</v>
      </c>
      <c r="T17" s="12">
        <v>0.1</v>
      </c>
      <c r="U17" s="21">
        <v>5.25</v>
      </c>
      <c r="V17" s="21">
        <v>5.25</v>
      </c>
      <c r="W17" s="21">
        <v>8.24</v>
      </c>
      <c r="X17" s="21">
        <v>8.24</v>
      </c>
      <c r="Y17" s="12">
        <v>4.4000000000000004</v>
      </c>
      <c r="Z17" s="12">
        <v>4.4000000000000004</v>
      </c>
      <c r="AA17" s="12">
        <v>0.86</v>
      </c>
      <c r="AB17" s="12">
        <v>0.86</v>
      </c>
    </row>
    <row r="18" spans="1:28" ht="15" customHeight="1" x14ac:dyDescent="0.3">
      <c r="A18" s="12"/>
      <c r="B18" s="48" t="s">
        <v>136</v>
      </c>
      <c r="C18" s="14">
        <v>30</v>
      </c>
      <c r="D18" s="14">
        <v>50</v>
      </c>
      <c r="E18" s="12">
        <v>3.37</v>
      </c>
      <c r="F18" s="12">
        <v>5.62</v>
      </c>
      <c r="G18" s="12">
        <v>1.78</v>
      </c>
      <c r="H18" s="12">
        <v>2.97</v>
      </c>
      <c r="I18" s="12">
        <v>12.6</v>
      </c>
      <c r="J18" s="12">
        <v>21</v>
      </c>
      <c r="K18" s="12">
        <v>90</v>
      </c>
      <c r="L18" s="12">
        <v>150</v>
      </c>
      <c r="M18" s="12">
        <v>0</v>
      </c>
      <c r="N18" s="12">
        <v>0</v>
      </c>
      <c r="O18" s="12">
        <v>0.05</v>
      </c>
      <c r="P18" s="12">
        <v>7.0000000000000007E-2</v>
      </c>
      <c r="Q18" s="12">
        <v>1.4999999999999999E-2</v>
      </c>
      <c r="R18" s="12">
        <v>0.02</v>
      </c>
      <c r="S18" s="12">
        <v>0</v>
      </c>
      <c r="T18" s="12">
        <v>0</v>
      </c>
      <c r="U18" s="21">
        <v>6.9</v>
      </c>
      <c r="V18" s="21">
        <v>11.5</v>
      </c>
      <c r="W18" s="21">
        <v>0</v>
      </c>
      <c r="X18" s="21">
        <v>0</v>
      </c>
      <c r="Y18" s="12">
        <v>0</v>
      </c>
      <c r="Z18" s="12">
        <v>0</v>
      </c>
      <c r="AA18" s="12">
        <v>0.6</v>
      </c>
      <c r="AB18" s="12">
        <v>0.08</v>
      </c>
    </row>
    <row r="19" spans="1:28" s="8" customFormat="1" ht="15" customHeight="1" x14ac:dyDescent="0.3">
      <c r="A19" s="6"/>
      <c r="B19" s="46" t="s">
        <v>234</v>
      </c>
      <c r="C19" s="13"/>
      <c r="D19" s="13"/>
      <c r="E19" s="6">
        <f>E13+E14+E15+E16+E17+E18</f>
        <v>21.830000000000002</v>
      </c>
      <c r="F19" s="6">
        <f t="shared" ref="F19:AB19" si="0">F13+F14+F15+F16+F17+F18</f>
        <v>25.78</v>
      </c>
      <c r="G19" s="6">
        <f t="shared" si="0"/>
        <v>24.41</v>
      </c>
      <c r="H19" s="6">
        <f t="shared" si="0"/>
        <v>27.509999999999998</v>
      </c>
      <c r="I19" s="6">
        <f t="shared" si="0"/>
        <v>79.86999999999999</v>
      </c>
      <c r="J19" s="6">
        <f t="shared" si="0"/>
        <v>97.39</v>
      </c>
      <c r="K19" s="6">
        <f t="shared" si="0"/>
        <v>601.69000000000005</v>
      </c>
      <c r="L19" s="6">
        <f t="shared" si="0"/>
        <v>713.29</v>
      </c>
      <c r="M19" s="6">
        <f t="shared" si="0"/>
        <v>0.2</v>
      </c>
      <c r="N19" s="6">
        <f t="shared" si="0"/>
        <v>0.19</v>
      </c>
      <c r="O19" s="6">
        <f t="shared" si="0"/>
        <v>0.36000000000000004</v>
      </c>
      <c r="P19" s="6">
        <f t="shared" si="0"/>
        <v>0.43600000000000005</v>
      </c>
      <c r="Q19" s="6">
        <f t="shared" si="0"/>
        <v>0.22900000000000004</v>
      </c>
      <c r="R19" s="6">
        <f t="shared" si="0"/>
        <v>0.28000000000000003</v>
      </c>
      <c r="S19" s="6">
        <f t="shared" si="0"/>
        <v>6.58</v>
      </c>
      <c r="T19" s="6">
        <f t="shared" si="0"/>
        <v>10.58</v>
      </c>
      <c r="U19" s="6">
        <f t="shared" si="0"/>
        <v>278.33999999999997</v>
      </c>
      <c r="V19" s="6">
        <f t="shared" si="0"/>
        <v>294.82</v>
      </c>
      <c r="W19" s="6">
        <f t="shared" si="0"/>
        <v>367.12</v>
      </c>
      <c r="X19" s="6">
        <f t="shared" si="0"/>
        <v>416.92</v>
      </c>
      <c r="Y19" s="6">
        <f t="shared" si="0"/>
        <v>123.79</v>
      </c>
      <c r="Z19" s="6">
        <f t="shared" si="0"/>
        <v>159.39000000000001</v>
      </c>
      <c r="AA19" s="6">
        <f t="shared" si="0"/>
        <v>5.39</v>
      </c>
      <c r="AB19" s="6">
        <f t="shared" si="0"/>
        <v>5.8500000000000005</v>
      </c>
    </row>
    <row r="20" spans="1:28" ht="15" customHeight="1" x14ac:dyDescent="0.3">
      <c r="A20" s="12"/>
      <c r="B20" s="47" t="s">
        <v>24</v>
      </c>
      <c r="C20" s="14"/>
      <c r="D20" s="14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21"/>
      <c r="V20" s="21"/>
      <c r="W20" s="21"/>
      <c r="X20" s="21"/>
      <c r="Y20" s="12"/>
      <c r="Z20" s="12"/>
      <c r="AA20" s="12"/>
      <c r="AB20" s="12"/>
    </row>
    <row r="21" spans="1:28" s="24" customFormat="1" ht="37.5" x14ac:dyDescent="0.3">
      <c r="A21" s="21" t="s">
        <v>278</v>
      </c>
      <c r="B21" s="49" t="s">
        <v>279</v>
      </c>
      <c r="C21" s="30">
        <v>60</v>
      </c>
      <c r="D21" s="30">
        <v>100</v>
      </c>
      <c r="E21" s="21">
        <v>0.59</v>
      </c>
      <c r="F21" s="21">
        <v>0.98</v>
      </c>
      <c r="G21" s="21">
        <v>6.08</v>
      </c>
      <c r="H21" s="21">
        <v>10.130000000000001</v>
      </c>
      <c r="I21" s="21">
        <v>5.19</v>
      </c>
      <c r="J21" s="21">
        <v>8.65</v>
      </c>
      <c r="K21" s="21">
        <v>77.92</v>
      </c>
      <c r="L21" s="21">
        <v>129.86000000000001</v>
      </c>
      <c r="M21" s="21">
        <v>0</v>
      </c>
      <c r="N21" s="21">
        <v>0</v>
      </c>
      <c r="O21" s="21">
        <v>4.8000000000000001E-2</v>
      </c>
      <c r="P21" s="21">
        <v>0.06</v>
      </c>
      <c r="Q21" s="21">
        <v>2.4E-2</v>
      </c>
      <c r="R21" s="21">
        <v>0.04</v>
      </c>
      <c r="S21" s="21">
        <v>15</v>
      </c>
      <c r="T21" s="21">
        <v>25</v>
      </c>
      <c r="U21" s="21">
        <v>8.4</v>
      </c>
      <c r="V21" s="21">
        <v>14</v>
      </c>
      <c r="W21" s="21">
        <v>15.6</v>
      </c>
      <c r="X21" s="21">
        <v>26</v>
      </c>
      <c r="Y21" s="21">
        <v>12</v>
      </c>
      <c r="Z21" s="21">
        <v>20</v>
      </c>
      <c r="AA21" s="21">
        <v>0.57999999999999996</v>
      </c>
      <c r="AB21" s="21">
        <v>0.9</v>
      </c>
    </row>
    <row r="22" spans="1:28" ht="15" customHeight="1" x14ac:dyDescent="0.3">
      <c r="A22" s="12" t="s">
        <v>169</v>
      </c>
      <c r="B22" s="48" t="s">
        <v>170</v>
      </c>
      <c r="C22" s="14" t="s">
        <v>142</v>
      </c>
      <c r="D22" s="14" t="s">
        <v>142</v>
      </c>
      <c r="E22" s="12">
        <v>8.36</v>
      </c>
      <c r="F22" s="12">
        <v>8.36</v>
      </c>
      <c r="G22" s="12">
        <v>6.33</v>
      </c>
      <c r="H22" s="12">
        <v>6.33</v>
      </c>
      <c r="I22" s="12">
        <v>27.44</v>
      </c>
      <c r="J22" s="12">
        <v>27.44</v>
      </c>
      <c r="K22" s="12">
        <v>200</v>
      </c>
      <c r="L22" s="12">
        <v>200</v>
      </c>
      <c r="M22" s="12">
        <v>0.01</v>
      </c>
      <c r="N22" s="12">
        <v>0.01</v>
      </c>
      <c r="O22" s="12">
        <v>0.13</v>
      </c>
      <c r="P22" s="12">
        <v>0.13</v>
      </c>
      <c r="Q22" s="12">
        <v>0.09</v>
      </c>
      <c r="R22" s="12">
        <v>0.09</v>
      </c>
      <c r="S22" s="12">
        <v>12.77</v>
      </c>
      <c r="T22" s="12">
        <v>12.77</v>
      </c>
      <c r="U22" s="21">
        <v>20.65</v>
      </c>
      <c r="V22" s="21">
        <v>20.65</v>
      </c>
      <c r="W22" s="21">
        <v>60.4</v>
      </c>
      <c r="X22" s="21">
        <v>60.4</v>
      </c>
      <c r="Y22" s="12">
        <v>25.67</v>
      </c>
      <c r="Z22" s="12">
        <v>25.67</v>
      </c>
      <c r="AA22" s="12">
        <v>1.35</v>
      </c>
      <c r="AB22" s="12">
        <v>1.35</v>
      </c>
    </row>
    <row r="23" spans="1:28" ht="15" customHeight="1" x14ac:dyDescent="0.3">
      <c r="A23" s="12" t="s">
        <v>186</v>
      </c>
      <c r="B23" s="48" t="s">
        <v>187</v>
      </c>
      <c r="C23" s="14">
        <v>150</v>
      </c>
      <c r="D23" s="14">
        <v>180</v>
      </c>
      <c r="E23" s="12">
        <v>5.01</v>
      </c>
      <c r="F23" s="12">
        <v>6.01</v>
      </c>
      <c r="G23" s="12">
        <v>7.8</v>
      </c>
      <c r="H23" s="12">
        <v>9.36</v>
      </c>
      <c r="I23" s="12">
        <v>23.43</v>
      </c>
      <c r="J23" s="12">
        <v>28.11</v>
      </c>
      <c r="K23" s="12">
        <v>170.6</v>
      </c>
      <c r="L23" s="12">
        <v>194.7</v>
      </c>
      <c r="M23" s="12">
        <v>0.45</v>
      </c>
      <c r="N23" s="12">
        <v>0.54</v>
      </c>
      <c r="O23" s="12">
        <v>0.1</v>
      </c>
      <c r="P23" s="12">
        <v>0.12</v>
      </c>
      <c r="Q23" s="12">
        <v>0.12</v>
      </c>
      <c r="R23" s="12">
        <v>0.14000000000000001</v>
      </c>
      <c r="S23" s="12">
        <v>13.4</v>
      </c>
      <c r="T23" s="12">
        <v>18.079999999999998</v>
      </c>
      <c r="U23" s="21">
        <v>250</v>
      </c>
      <c r="V23" s="21">
        <v>280</v>
      </c>
      <c r="W23" s="21">
        <v>205</v>
      </c>
      <c r="X23" s="21">
        <v>229.6</v>
      </c>
      <c r="Y23" s="12">
        <v>62</v>
      </c>
      <c r="Z23" s="12">
        <v>74.400000000000006</v>
      </c>
      <c r="AA23" s="12">
        <v>2.3199999999999998</v>
      </c>
      <c r="AB23" s="12">
        <v>2.78</v>
      </c>
    </row>
    <row r="24" spans="1:28" ht="15" customHeight="1" x14ac:dyDescent="0.3">
      <c r="A24" s="12" t="s">
        <v>145</v>
      </c>
      <c r="B24" s="48" t="s">
        <v>146</v>
      </c>
      <c r="C24" s="14">
        <v>100</v>
      </c>
      <c r="D24" s="14">
        <v>100</v>
      </c>
      <c r="E24" s="12">
        <v>12.7</v>
      </c>
      <c r="F24" s="12">
        <v>12.7</v>
      </c>
      <c r="G24" s="12">
        <v>9.92</v>
      </c>
      <c r="H24" s="12">
        <v>9.92</v>
      </c>
      <c r="I24" s="12">
        <v>13.52</v>
      </c>
      <c r="J24" s="12">
        <v>13.52</v>
      </c>
      <c r="K24" s="12">
        <v>236</v>
      </c>
      <c r="L24" s="12">
        <v>236</v>
      </c>
      <c r="M24" s="12">
        <v>1.2E-2</v>
      </c>
      <c r="N24" s="12">
        <v>1.2E-2</v>
      </c>
      <c r="O24" s="12">
        <v>0.1</v>
      </c>
      <c r="P24" s="12">
        <v>0.1</v>
      </c>
      <c r="Q24" s="12">
        <v>0.13</v>
      </c>
      <c r="R24" s="12">
        <v>0.13</v>
      </c>
      <c r="S24" s="12">
        <v>1.62</v>
      </c>
      <c r="T24" s="12">
        <v>1.62</v>
      </c>
      <c r="U24" s="21">
        <v>19.87</v>
      </c>
      <c r="V24" s="21">
        <v>19.87</v>
      </c>
      <c r="W24" s="21">
        <v>201</v>
      </c>
      <c r="X24" s="21">
        <v>201</v>
      </c>
      <c r="Y24" s="12">
        <v>18.850000000000001</v>
      </c>
      <c r="Z24" s="12">
        <v>18.850000000000001</v>
      </c>
      <c r="AA24" s="12">
        <v>0.62</v>
      </c>
      <c r="AB24" s="12">
        <v>0.62</v>
      </c>
    </row>
    <row r="25" spans="1:28" ht="15" customHeight="1" x14ac:dyDescent="0.3">
      <c r="A25" s="12" t="s">
        <v>155</v>
      </c>
      <c r="B25" s="48" t="s">
        <v>156</v>
      </c>
      <c r="C25" s="14">
        <v>200</v>
      </c>
      <c r="D25" s="14">
        <v>200</v>
      </c>
      <c r="E25" s="12">
        <v>0</v>
      </c>
      <c r="F25" s="12">
        <v>0</v>
      </c>
      <c r="G25" s="12">
        <v>0</v>
      </c>
      <c r="H25" s="12">
        <v>0</v>
      </c>
      <c r="I25" s="12">
        <v>35.94</v>
      </c>
      <c r="J25" s="12">
        <v>35.94</v>
      </c>
      <c r="K25" s="12">
        <v>118</v>
      </c>
      <c r="L25" s="12">
        <v>118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21">
        <v>0.3</v>
      </c>
      <c r="V25" s="21">
        <v>0.3</v>
      </c>
      <c r="W25" s="21">
        <v>0</v>
      </c>
      <c r="X25" s="21">
        <v>0</v>
      </c>
      <c r="Y25" s="12">
        <v>0</v>
      </c>
      <c r="Z25" s="12">
        <v>0</v>
      </c>
      <c r="AA25" s="12">
        <v>0.45</v>
      </c>
      <c r="AB25" s="12">
        <v>0.45</v>
      </c>
    </row>
    <row r="26" spans="1:28" ht="15" customHeight="1" x14ac:dyDescent="0.3">
      <c r="A26" s="12"/>
      <c r="B26" s="48" t="s">
        <v>136</v>
      </c>
      <c r="C26" s="14">
        <v>30</v>
      </c>
      <c r="D26" s="14">
        <v>50</v>
      </c>
      <c r="E26" s="12">
        <v>3.37</v>
      </c>
      <c r="F26" s="12">
        <v>5.62</v>
      </c>
      <c r="G26" s="12">
        <v>1.78</v>
      </c>
      <c r="H26" s="12">
        <v>2.97</v>
      </c>
      <c r="I26" s="12">
        <v>12.6</v>
      </c>
      <c r="J26" s="12">
        <v>21</v>
      </c>
      <c r="K26" s="12">
        <v>90</v>
      </c>
      <c r="L26" s="12">
        <v>150</v>
      </c>
      <c r="M26" s="12">
        <v>0</v>
      </c>
      <c r="N26" s="12">
        <v>0</v>
      </c>
      <c r="O26" s="12">
        <v>0.05</v>
      </c>
      <c r="P26" s="12">
        <v>7.0000000000000007E-2</v>
      </c>
      <c r="Q26" s="12">
        <v>1.4999999999999999E-2</v>
      </c>
      <c r="R26" s="12">
        <v>0.02</v>
      </c>
      <c r="S26" s="12">
        <v>0</v>
      </c>
      <c r="T26" s="12">
        <v>0</v>
      </c>
      <c r="U26" s="21">
        <v>6.9</v>
      </c>
      <c r="V26" s="21">
        <v>11.5</v>
      </c>
      <c r="W26" s="21">
        <v>0</v>
      </c>
      <c r="X26" s="21">
        <v>0</v>
      </c>
      <c r="Y26" s="12">
        <v>0</v>
      </c>
      <c r="Z26" s="12">
        <v>0</v>
      </c>
      <c r="AA26" s="12">
        <v>0.6</v>
      </c>
      <c r="AB26" s="12">
        <v>0.08</v>
      </c>
    </row>
    <row r="27" spans="1:28" s="8" customFormat="1" ht="15" customHeight="1" x14ac:dyDescent="0.3">
      <c r="A27" s="6"/>
      <c r="B27" s="46" t="s">
        <v>233</v>
      </c>
      <c r="C27" s="13"/>
      <c r="D27" s="13"/>
      <c r="E27" s="6">
        <f>E22+E24+E25+E26</f>
        <v>24.43</v>
      </c>
      <c r="F27" s="6">
        <f t="shared" ref="F27:H27" si="1">F22+F24+F25+F26</f>
        <v>26.68</v>
      </c>
      <c r="G27" s="6">
        <f t="shared" si="1"/>
        <v>18.03</v>
      </c>
      <c r="H27" s="6">
        <f t="shared" si="1"/>
        <v>19.22</v>
      </c>
      <c r="I27" s="6">
        <f t="shared" ref="I27:J27" si="2">I22+I24+I25+I26+I21</f>
        <v>94.69</v>
      </c>
      <c r="J27" s="6">
        <f t="shared" si="2"/>
        <v>106.55000000000001</v>
      </c>
      <c r="K27" s="6">
        <f t="shared" ref="K27:AB27" si="3">K22+K23+K24+K25+K26+K21</f>
        <v>892.52</v>
      </c>
      <c r="L27" s="6">
        <f t="shared" si="3"/>
        <v>1028.56</v>
      </c>
      <c r="M27" s="6">
        <f t="shared" si="3"/>
        <v>0.47200000000000003</v>
      </c>
      <c r="N27" s="6">
        <f t="shared" si="3"/>
        <v>0.56200000000000006</v>
      </c>
      <c r="O27" s="6">
        <f t="shared" si="3"/>
        <v>0.42799999999999999</v>
      </c>
      <c r="P27" s="6">
        <f t="shared" si="3"/>
        <v>0.48</v>
      </c>
      <c r="Q27" s="6">
        <f t="shared" si="3"/>
        <v>0.379</v>
      </c>
      <c r="R27" s="6">
        <f t="shared" si="3"/>
        <v>0.42</v>
      </c>
      <c r="S27" s="6">
        <f t="shared" si="3"/>
        <v>42.790000000000006</v>
      </c>
      <c r="T27" s="6">
        <f t="shared" si="3"/>
        <v>57.47</v>
      </c>
      <c r="U27" s="19">
        <f t="shared" si="3"/>
        <v>306.11999999999995</v>
      </c>
      <c r="V27" s="19">
        <f t="shared" si="3"/>
        <v>346.32</v>
      </c>
      <c r="W27" s="19">
        <f t="shared" si="3"/>
        <v>482</v>
      </c>
      <c r="X27" s="19">
        <f t="shared" si="3"/>
        <v>517</v>
      </c>
      <c r="Y27" s="6">
        <f t="shared" si="3"/>
        <v>118.52000000000001</v>
      </c>
      <c r="Z27" s="6">
        <f t="shared" si="3"/>
        <v>138.92000000000002</v>
      </c>
      <c r="AA27" s="6">
        <f t="shared" si="3"/>
        <v>5.92</v>
      </c>
      <c r="AB27" s="6">
        <f t="shared" si="3"/>
        <v>6.1800000000000006</v>
      </c>
    </row>
    <row r="28" spans="1:28" ht="15" customHeight="1" x14ac:dyDescent="0.3">
      <c r="A28" s="6"/>
      <c r="B28" s="50" t="s">
        <v>149</v>
      </c>
      <c r="C28" s="13"/>
      <c r="D28" s="13"/>
      <c r="E28" s="6">
        <f>E27+E19</f>
        <v>46.260000000000005</v>
      </c>
      <c r="F28" s="6">
        <v>56.53</v>
      </c>
      <c r="G28" s="6">
        <f t="shared" ref="G28:AB28" si="4">G27+G19</f>
        <v>42.44</v>
      </c>
      <c r="H28" s="6">
        <f t="shared" si="4"/>
        <v>46.73</v>
      </c>
      <c r="I28" s="6">
        <f t="shared" si="4"/>
        <v>174.56</v>
      </c>
      <c r="J28" s="6">
        <f t="shared" si="4"/>
        <v>203.94</v>
      </c>
      <c r="K28" s="6">
        <f t="shared" si="4"/>
        <v>1494.21</v>
      </c>
      <c r="L28" s="6">
        <f t="shared" si="4"/>
        <v>1741.85</v>
      </c>
      <c r="M28" s="6">
        <f t="shared" si="4"/>
        <v>0.67200000000000004</v>
      </c>
      <c r="N28" s="6">
        <f t="shared" si="4"/>
        <v>0.752</v>
      </c>
      <c r="O28" s="6">
        <f t="shared" si="4"/>
        <v>0.78800000000000003</v>
      </c>
      <c r="P28" s="6">
        <f t="shared" si="4"/>
        <v>0.91600000000000004</v>
      </c>
      <c r="Q28" s="6">
        <f t="shared" si="4"/>
        <v>0.6080000000000001</v>
      </c>
      <c r="R28" s="6">
        <f t="shared" si="4"/>
        <v>0.7</v>
      </c>
      <c r="S28" s="6">
        <f t="shared" si="4"/>
        <v>49.370000000000005</v>
      </c>
      <c r="T28" s="6">
        <f t="shared" si="4"/>
        <v>68.05</v>
      </c>
      <c r="U28" s="19">
        <f t="shared" si="4"/>
        <v>584.45999999999992</v>
      </c>
      <c r="V28" s="19">
        <f t="shared" si="4"/>
        <v>641.14</v>
      </c>
      <c r="W28" s="19">
        <f t="shared" si="4"/>
        <v>849.12</v>
      </c>
      <c r="X28" s="19">
        <f t="shared" si="4"/>
        <v>933.92000000000007</v>
      </c>
      <c r="Y28" s="6">
        <f t="shared" si="4"/>
        <v>242.31</v>
      </c>
      <c r="Z28" s="6">
        <f t="shared" si="4"/>
        <v>298.31000000000006</v>
      </c>
      <c r="AA28" s="6">
        <f t="shared" si="4"/>
        <v>11.309999999999999</v>
      </c>
      <c r="AB28" s="6">
        <f t="shared" si="4"/>
        <v>12.030000000000001</v>
      </c>
    </row>
    <row r="29" spans="1:28" ht="15" customHeight="1" x14ac:dyDescent="0.3">
      <c r="A29" s="12"/>
      <c r="B29" s="48"/>
      <c r="C29" s="14"/>
      <c r="D29" s="14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21"/>
      <c r="V29" s="21"/>
      <c r="W29" s="21"/>
      <c r="X29" s="21"/>
      <c r="Y29" s="12"/>
      <c r="Z29" s="12"/>
      <c r="AA29" s="12"/>
      <c r="AB29" s="12"/>
    </row>
    <row r="30" spans="1:28" ht="15" customHeight="1" x14ac:dyDescent="0.3">
      <c r="A30" s="12"/>
      <c r="B30" s="46" t="s">
        <v>150</v>
      </c>
      <c r="C30" s="14"/>
      <c r="D30" s="1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21"/>
      <c r="V30" s="21"/>
      <c r="W30" s="21"/>
      <c r="X30" s="21"/>
      <c r="Y30" s="12"/>
      <c r="Z30" s="12"/>
      <c r="AA30" s="12"/>
      <c r="AB30" s="12"/>
    </row>
    <row r="31" spans="1:28" ht="15" customHeight="1" x14ac:dyDescent="0.3">
      <c r="A31" s="12"/>
      <c r="B31" s="47" t="s">
        <v>6</v>
      </c>
      <c r="C31" s="14"/>
      <c r="D31" s="14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21"/>
      <c r="V31" s="21"/>
      <c r="W31" s="21"/>
      <c r="X31" s="21"/>
      <c r="Y31" s="12"/>
      <c r="Z31" s="12"/>
      <c r="AA31" s="12"/>
      <c r="AB31" s="12"/>
    </row>
    <row r="32" spans="1:28" ht="15" customHeight="1" x14ac:dyDescent="0.3">
      <c r="A32" s="12" t="s">
        <v>212</v>
      </c>
      <c r="B32" s="48" t="s">
        <v>21</v>
      </c>
      <c r="C32" s="14">
        <v>45</v>
      </c>
      <c r="D32" s="14">
        <v>45</v>
      </c>
      <c r="E32" s="12">
        <v>5.9</v>
      </c>
      <c r="F32" s="12">
        <v>5.9</v>
      </c>
      <c r="G32" s="12">
        <v>7.2</v>
      </c>
      <c r="H32" s="12">
        <v>7.2</v>
      </c>
      <c r="I32" s="12">
        <v>33.130000000000003</v>
      </c>
      <c r="J32" s="12">
        <v>33.130000000000003</v>
      </c>
      <c r="K32" s="12">
        <v>205</v>
      </c>
      <c r="L32" s="12">
        <v>205</v>
      </c>
      <c r="M32" s="12">
        <v>0.01</v>
      </c>
      <c r="N32" s="12">
        <v>0.01</v>
      </c>
      <c r="O32" s="12">
        <v>7.0000000000000007E-2</v>
      </c>
      <c r="P32" s="12">
        <v>7.0000000000000007E-2</v>
      </c>
      <c r="Q32" s="12">
        <v>0.04</v>
      </c>
      <c r="R32" s="12">
        <v>0.04</v>
      </c>
      <c r="S32" s="12">
        <v>0.16</v>
      </c>
      <c r="T32" s="12">
        <v>0.16</v>
      </c>
      <c r="U32" s="21">
        <v>23.28</v>
      </c>
      <c r="V32" s="21">
        <v>23.28</v>
      </c>
      <c r="W32" s="21">
        <v>50.76</v>
      </c>
      <c r="X32" s="21">
        <v>50.76</v>
      </c>
      <c r="Y32" s="12">
        <v>8.64</v>
      </c>
      <c r="Z32" s="12">
        <v>8.64</v>
      </c>
      <c r="AA32" s="12">
        <v>0.59</v>
      </c>
      <c r="AB32" s="12">
        <v>0.59</v>
      </c>
    </row>
    <row r="33" spans="1:28" ht="15" customHeight="1" x14ac:dyDescent="0.3">
      <c r="A33" s="12" t="s">
        <v>161</v>
      </c>
      <c r="B33" s="48" t="s">
        <v>162</v>
      </c>
      <c r="C33" s="14">
        <v>150</v>
      </c>
      <c r="D33" s="14">
        <v>180</v>
      </c>
      <c r="E33" s="12">
        <v>3.7</v>
      </c>
      <c r="F33" s="12">
        <v>4.4400000000000004</v>
      </c>
      <c r="G33" s="12">
        <v>6.37</v>
      </c>
      <c r="H33" s="12">
        <v>7.56</v>
      </c>
      <c r="I33" s="12">
        <v>37.229999999999997</v>
      </c>
      <c r="J33" s="12">
        <v>44.67</v>
      </c>
      <c r="K33" s="12">
        <v>220</v>
      </c>
      <c r="L33" s="12">
        <v>264</v>
      </c>
      <c r="M33" s="12">
        <v>0.03</v>
      </c>
      <c r="N33" s="12">
        <v>0.04</v>
      </c>
      <c r="O33" s="12">
        <v>0.04</v>
      </c>
      <c r="P33" s="12">
        <v>0.05</v>
      </c>
      <c r="Q33" s="12">
        <v>0.02</v>
      </c>
      <c r="R33" s="12">
        <v>0.03</v>
      </c>
      <c r="S33" s="12">
        <v>0</v>
      </c>
      <c r="T33" s="12">
        <v>0</v>
      </c>
      <c r="U33" s="21">
        <v>7.44</v>
      </c>
      <c r="V33" s="21">
        <v>9.3000000000000007</v>
      </c>
      <c r="W33" s="21">
        <v>80.400000000000006</v>
      </c>
      <c r="X33" s="21">
        <v>100</v>
      </c>
      <c r="Y33" s="12">
        <v>26</v>
      </c>
      <c r="Z33" s="12">
        <v>32.5</v>
      </c>
      <c r="AA33" s="12">
        <v>0.53</v>
      </c>
      <c r="AB33" s="12">
        <v>0.67</v>
      </c>
    </row>
    <row r="34" spans="1:28" ht="15" customHeight="1" x14ac:dyDescent="0.3">
      <c r="A34" s="12" t="s">
        <v>189</v>
      </c>
      <c r="B34" s="48" t="s">
        <v>190</v>
      </c>
      <c r="C34" s="14" t="s">
        <v>191</v>
      </c>
      <c r="D34" s="14" t="s">
        <v>191</v>
      </c>
      <c r="E34" s="12">
        <v>11.4</v>
      </c>
      <c r="F34" s="12">
        <v>11.4</v>
      </c>
      <c r="G34" s="12">
        <v>7.04</v>
      </c>
      <c r="H34" s="12">
        <v>7.04</v>
      </c>
      <c r="I34" s="12">
        <v>12.76</v>
      </c>
      <c r="J34" s="12">
        <v>12.76</v>
      </c>
      <c r="K34" s="12">
        <v>204</v>
      </c>
      <c r="L34" s="12">
        <v>204</v>
      </c>
      <c r="M34" s="12">
        <v>0.04</v>
      </c>
      <c r="N34" s="12">
        <v>0.04</v>
      </c>
      <c r="O34" s="12">
        <v>0.11</v>
      </c>
      <c r="P34" s="12">
        <v>0.11</v>
      </c>
      <c r="Q34" s="12">
        <v>0.12</v>
      </c>
      <c r="R34" s="12">
        <v>0.12</v>
      </c>
      <c r="S34" s="12">
        <v>2.5499999999999998</v>
      </c>
      <c r="T34" s="12">
        <v>2.5499999999999998</v>
      </c>
      <c r="U34" s="21">
        <v>152.94999999999999</v>
      </c>
      <c r="V34" s="21">
        <v>152.94999999999999</v>
      </c>
      <c r="W34" s="21">
        <v>239.39</v>
      </c>
      <c r="X34" s="21">
        <v>239.39</v>
      </c>
      <c r="Y34" s="12">
        <v>56.27</v>
      </c>
      <c r="Z34" s="12">
        <v>56.27</v>
      </c>
      <c r="AA34" s="12">
        <v>0.89</v>
      </c>
      <c r="AB34" s="12">
        <v>0.89</v>
      </c>
    </row>
    <row r="35" spans="1:28" ht="15" customHeight="1" x14ac:dyDescent="0.3">
      <c r="A35" s="12" t="s">
        <v>147</v>
      </c>
      <c r="B35" s="48" t="s">
        <v>148</v>
      </c>
      <c r="C35" s="14">
        <v>200</v>
      </c>
      <c r="D35" s="14">
        <v>200</v>
      </c>
      <c r="E35" s="12">
        <v>0.54</v>
      </c>
      <c r="F35" s="12">
        <v>0.54</v>
      </c>
      <c r="G35" s="12">
        <v>0</v>
      </c>
      <c r="H35" s="12">
        <v>0</v>
      </c>
      <c r="I35" s="12">
        <v>17.579999999999998</v>
      </c>
      <c r="J35" s="12">
        <v>17.579999999999998</v>
      </c>
      <c r="K35" s="12">
        <v>70.53</v>
      </c>
      <c r="L35" s="12">
        <v>70.53</v>
      </c>
      <c r="M35" s="12">
        <v>0.18</v>
      </c>
      <c r="N35" s="12">
        <v>0.18</v>
      </c>
      <c r="O35" s="12">
        <v>5.0000000000000001E-3</v>
      </c>
      <c r="P35" s="12">
        <v>5.0000000000000001E-3</v>
      </c>
      <c r="Q35" s="12">
        <v>0.02</v>
      </c>
      <c r="R35" s="12">
        <v>0.02</v>
      </c>
      <c r="S35" s="12">
        <v>0.03</v>
      </c>
      <c r="T35" s="12">
        <v>0.03</v>
      </c>
      <c r="U35" s="21">
        <v>2.56</v>
      </c>
      <c r="V35" s="21">
        <v>2.56</v>
      </c>
      <c r="W35" s="21">
        <v>3.56</v>
      </c>
      <c r="X35" s="21">
        <v>3.56</v>
      </c>
      <c r="Y35" s="12">
        <v>1.74</v>
      </c>
      <c r="Z35" s="12">
        <v>1.74</v>
      </c>
      <c r="AA35" s="12">
        <v>0.1</v>
      </c>
      <c r="AB35" s="12">
        <v>0.1</v>
      </c>
    </row>
    <row r="36" spans="1:28" ht="15" customHeight="1" x14ac:dyDescent="0.3">
      <c r="A36" s="12"/>
      <c r="B36" s="48" t="s">
        <v>136</v>
      </c>
      <c r="C36" s="14">
        <v>30</v>
      </c>
      <c r="D36" s="14">
        <v>50</v>
      </c>
      <c r="E36" s="12">
        <v>3.37</v>
      </c>
      <c r="F36" s="12">
        <v>5.62</v>
      </c>
      <c r="G36" s="12">
        <v>1.78</v>
      </c>
      <c r="H36" s="12">
        <v>2.97</v>
      </c>
      <c r="I36" s="12">
        <v>12.6</v>
      </c>
      <c r="J36" s="12">
        <v>21</v>
      </c>
      <c r="K36" s="12">
        <v>90</v>
      </c>
      <c r="L36" s="12">
        <v>150</v>
      </c>
      <c r="M36" s="12">
        <v>0</v>
      </c>
      <c r="N36" s="12">
        <v>0</v>
      </c>
      <c r="O36" s="12">
        <v>0.05</v>
      </c>
      <c r="P36" s="12">
        <v>7.0000000000000007E-2</v>
      </c>
      <c r="Q36" s="12">
        <v>1.4999999999999999E-2</v>
      </c>
      <c r="R36" s="12">
        <v>0.02</v>
      </c>
      <c r="S36" s="12">
        <v>0</v>
      </c>
      <c r="T36" s="12">
        <v>0</v>
      </c>
      <c r="U36" s="21">
        <v>6.9</v>
      </c>
      <c r="V36" s="21">
        <v>11.5</v>
      </c>
      <c r="W36" s="21">
        <v>0</v>
      </c>
      <c r="X36" s="21">
        <v>0</v>
      </c>
      <c r="Y36" s="12">
        <v>0</v>
      </c>
      <c r="Z36" s="12">
        <v>0</v>
      </c>
      <c r="AA36" s="12">
        <v>0.6</v>
      </c>
      <c r="AB36" s="12">
        <v>0.08</v>
      </c>
    </row>
    <row r="37" spans="1:28" s="8" customFormat="1" ht="15" customHeight="1" x14ac:dyDescent="0.3">
      <c r="A37" s="6"/>
      <c r="B37" s="46" t="s">
        <v>234</v>
      </c>
      <c r="C37" s="13"/>
      <c r="D37" s="13"/>
      <c r="E37" s="6">
        <f>E32+E33+E34+E35+E36</f>
        <v>24.91</v>
      </c>
      <c r="F37" s="6">
        <f t="shared" ref="F37:AB37" si="5">F32+F33+F34+F35+F36</f>
        <v>27.900000000000002</v>
      </c>
      <c r="G37" s="6">
        <f t="shared" si="5"/>
        <v>22.39</v>
      </c>
      <c r="H37" s="6">
        <f t="shared" si="5"/>
        <v>24.77</v>
      </c>
      <c r="I37" s="6">
        <f t="shared" si="5"/>
        <v>113.3</v>
      </c>
      <c r="J37" s="6">
        <f>J32+J33+J35+J36</f>
        <v>116.38000000000001</v>
      </c>
      <c r="K37" s="6">
        <f t="shared" si="5"/>
        <v>789.53</v>
      </c>
      <c r="L37" s="6">
        <f t="shared" si="5"/>
        <v>893.53</v>
      </c>
      <c r="M37" s="6">
        <f t="shared" si="5"/>
        <v>0.26</v>
      </c>
      <c r="N37" s="6">
        <f t="shared" si="5"/>
        <v>0.27</v>
      </c>
      <c r="O37" s="6">
        <f t="shared" si="5"/>
        <v>0.27500000000000002</v>
      </c>
      <c r="P37" s="6">
        <f t="shared" si="5"/>
        <v>0.30500000000000005</v>
      </c>
      <c r="Q37" s="6">
        <f t="shared" si="5"/>
        <v>0.21499999999999997</v>
      </c>
      <c r="R37" s="6">
        <f t="shared" si="5"/>
        <v>0.22999999999999998</v>
      </c>
      <c r="S37" s="6">
        <f t="shared" si="5"/>
        <v>2.7399999999999998</v>
      </c>
      <c r="T37" s="6">
        <f t="shared" si="5"/>
        <v>2.7399999999999998</v>
      </c>
      <c r="U37" s="19">
        <f t="shared" si="5"/>
        <v>193.13</v>
      </c>
      <c r="V37" s="19">
        <f t="shared" si="5"/>
        <v>199.58999999999997</v>
      </c>
      <c r="W37" s="19">
        <f t="shared" si="5"/>
        <v>374.10999999999996</v>
      </c>
      <c r="X37" s="19">
        <f t="shared" si="5"/>
        <v>393.71</v>
      </c>
      <c r="Y37" s="6">
        <f t="shared" si="5"/>
        <v>92.649999999999991</v>
      </c>
      <c r="Z37" s="6">
        <f t="shared" si="5"/>
        <v>99.149999999999991</v>
      </c>
      <c r="AA37" s="6">
        <f t="shared" si="5"/>
        <v>2.7100000000000004</v>
      </c>
      <c r="AB37" s="6">
        <f t="shared" si="5"/>
        <v>2.33</v>
      </c>
    </row>
    <row r="38" spans="1:28" ht="15" customHeight="1" x14ac:dyDescent="0.3">
      <c r="A38" s="12"/>
      <c r="B38" s="47" t="s">
        <v>24</v>
      </c>
      <c r="C38" s="14"/>
      <c r="D38" s="14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21"/>
      <c r="V38" s="21"/>
      <c r="W38" s="21"/>
      <c r="X38" s="21"/>
      <c r="Y38" s="12"/>
      <c r="Z38" s="12"/>
      <c r="AA38" s="12"/>
      <c r="AB38" s="12"/>
    </row>
    <row r="39" spans="1:28" ht="15" customHeight="1" x14ac:dyDescent="0.3">
      <c r="A39" s="12" t="s">
        <v>267</v>
      </c>
      <c r="B39" s="51" t="s">
        <v>280</v>
      </c>
      <c r="C39" s="14">
        <v>60</v>
      </c>
      <c r="D39" s="14">
        <v>100</v>
      </c>
      <c r="E39" s="12">
        <v>0.87</v>
      </c>
      <c r="F39" s="12">
        <v>1.45</v>
      </c>
      <c r="G39" s="12">
        <v>4.05</v>
      </c>
      <c r="H39" s="12">
        <v>6.75</v>
      </c>
      <c r="I39" s="12">
        <v>9.2200000000000006</v>
      </c>
      <c r="J39" s="12">
        <v>15.36</v>
      </c>
      <c r="K39" s="12">
        <v>53.82</v>
      </c>
      <c r="L39" s="12">
        <v>89.7</v>
      </c>
      <c r="M39" s="12">
        <v>0</v>
      </c>
      <c r="N39" s="12">
        <v>0</v>
      </c>
      <c r="O39" s="12">
        <v>0.01</v>
      </c>
      <c r="P39" s="12">
        <v>0.02</v>
      </c>
      <c r="Q39" s="12">
        <v>1.4999999999999999E-2</v>
      </c>
      <c r="R39" s="12">
        <v>0.03</v>
      </c>
      <c r="S39" s="12">
        <v>5.09</v>
      </c>
      <c r="T39" s="12">
        <v>10.18</v>
      </c>
      <c r="U39" s="21">
        <v>14.63</v>
      </c>
      <c r="V39" s="21">
        <v>24.38</v>
      </c>
      <c r="W39" s="21">
        <v>16.05</v>
      </c>
      <c r="X39" s="21">
        <v>26.75</v>
      </c>
      <c r="Y39" s="12">
        <v>9.9499999999999993</v>
      </c>
      <c r="Z39" s="12">
        <v>16.579999999999998</v>
      </c>
      <c r="AA39" s="12">
        <v>0</v>
      </c>
      <c r="AB39" s="12">
        <v>0</v>
      </c>
    </row>
    <row r="40" spans="1:28" ht="15" customHeight="1" x14ac:dyDescent="0.3">
      <c r="A40" s="12" t="s">
        <v>159</v>
      </c>
      <c r="B40" s="48" t="s">
        <v>160</v>
      </c>
      <c r="C40" s="14" t="s">
        <v>142</v>
      </c>
      <c r="D40" s="14" t="s">
        <v>142</v>
      </c>
      <c r="E40" s="12">
        <v>7.5</v>
      </c>
      <c r="F40" s="12">
        <v>7.5</v>
      </c>
      <c r="G40" s="12">
        <v>8.5</v>
      </c>
      <c r="H40" s="12">
        <v>8.5</v>
      </c>
      <c r="I40" s="12">
        <v>18.2</v>
      </c>
      <c r="J40" s="12">
        <v>18.2</v>
      </c>
      <c r="K40" s="12">
        <v>155.69999999999999</v>
      </c>
      <c r="L40" s="12">
        <v>155.69999999999999</v>
      </c>
      <c r="M40" s="12">
        <v>0.15</v>
      </c>
      <c r="N40" s="12">
        <v>0.15</v>
      </c>
      <c r="O40" s="12">
        <v>0.45</v>
      </c>
      <c r="P40" s="12">
        <v>0.45</v>
      </c>
      <c r="Q40" s="12">
        <v>0.6</v>
      </c>
      <c r="R40" s="12">
        <v>0.6</v>
      </c>
      <c r="S40" s="12">
        <v>10.25</v>
      </c>
      <c r="T40" s="12">
        <v>10.25</v>
      </c>
      <c r="U40" s="21">
        <v>105.25</v>
      </c>
      <c r="V40" s="21">
        <v>105.25</v>
      </c>
      <c r="W40" s="21">
        <v>78.739999999999995</v>
      </c>
      <c r="X40" s="21">
        <v>78.739999999999995</v>
      </c>
      <c r="Y40" s="12">
        <v>24.45</v>
      </c>
      <c r="Z40" s="12">
        <v>24.45</v>
      </c>
      <c r="AA40" s="12">
        <v>1.1499999999999999</v>
      </c>
      <c r="AB40" s="12">
        <v>1.1499999999999999</v>
      </c>
    </row>
    <row r="41" spans="1:28" ht="15" customHeight="1" x14ac:dyDescent="0.3">
      <c r="A41" s="12" t="s">
        <v>143</v>
      </c>
      <c r="B41" s="48" t="s">
        <v>144</v>
      </c>
      <c r="C41" s="14">
        <v>150</v>
      </c>
      <c r="D41" s="14">
        <v>180</v>
      </c>
      <c r="E41" s="12">
        <v>5.47</v>
      </c>
      <c r="F41" s="12">
        <v>6.84</v>
      </c>
      <c r="G41" s="12">
        <v>6.37</v>
      </c>
      <c r="H41" s="12">
        <v>8.9499999999999993</v>
      </c>
      <c r="I41" s="12">
        <v>36.340000000000003</v>
      </c>
      <c r="J41" s="12">
        <v>45.43</v>
      </c>
      <c r="K41" s="12">
        <v>224</v>
      </c>
      <c r="L41" s="12">
        <v>268.8</v>
      </c>
      <c r="M41" s="12">
        <v>0.03</v>
      </c>
      <c r="N41" s="12">
        <v>0.04</v>
      </c>
      <c r="O41" s="12">
        <v>0.09</v>
      </c>
      <c r="P41" s="12">
        <v>1.0999999999999999E-2</v>
      </c>
      <c r="Q41" s="12">
        <v>0.02</v>
      </c>
      <c r="R41" s="12">
        <v>0.03</v>
      </c>
      <c r="S41" s="12">
        <v>0</v>
      </c>
      <c r="T41" s="12">
        <v>0</v>
      </c>
      <c r="U41" s="21">
        <v>11.81</v>
      </c>
      <c r="V41" s="21">
        <v>14.7</v>
      </c>
      <c r="W41" s="21">
        <v>47.64</v>
      </c>
      <c r="X41" s="21">
        <v>59.5</v>
      </c>
      <c r="Y41" s="12">
        <v>8.36</v>
      </c>
      <c r="Z41" s="12">
        <v>10.45</v>
      </c>
      <c r="AA41" s="12">
        <v>0.85</v>
      </c>
      <c r="AB41" s="12">
        <v>1.06</v>
      </c>
    </row>
    <row r="42" spans="1:28" ht="15" customHeight="1" x14ac:dyDescent="0.3">
      <c r="A42" s="12" t="s">
        <v>182</v>
      </c>
      <c r="B42" s="48" t="s">
        <v>183</v>
      </c>
      <c r="C42" s="14">
        <v>100</v>
      </c>
      <c r="D42" s="14">
        <v>100</v>
      </c>
      <c r="E42" s="12">
        <v>9.99</v>
      </c>
      <c r="F42" s="12">
        <v>9.99</v>
      </c>
      <c r="G42" s="12">
        <v>9.1</v>
      </c>
      <c r="H42" s="12">
        <v>9.1</v>
      </c>
      <c r="I42" s="12">
        <v>24.4</v>
      </c>
      <c r="J42" s="12">
        <v>24.4</v>
      </c>
      <c r="K42" s="12">
        <v>204</v>
      </c>
      <c r="L42" s="12">
        <v>204</v>
      </c>
      <c r="M42" s="12">
        <v>0</v>
      </c>
      <c r="N42" s="12">
        <v>0</v>
      </c>
      <c r="O42" s="12">
        <v>0.06</v>
      </c>
      <c r="P42" s="12">
        <v>0.06</v>
      </c>
      <c r="Q42" s="12">
        <v>0.13</v>
      </c>
      <c r="R42" s="12">
        <v>0.13</v>
      </c>
      <c r="S42" s="12">
        <v>1.37</v>
      </c>
      <c r="T42" s="12">
        <v>1.37</v>
      </c>
      <c r="U42" s="21">
        <v>131.12</v>
      </c>
      <c r="V42" s="21">
        <v>131.12</v>
      </c>
      <c r="W42" s="21">
        <v>153.75</v>
      </c>
      <c r="X42" s="21">
        <v>153.75</v>
      </c>
      <c r="Y42" s="12">
        <v>27.5</v>
      </c>
      <c r="Z42" s="12">
        <v>27.5</v>
      </c>
      <c r="AA42" s="12">
        <v>1.87</v>
      </c>
      <c r="AB42" s="12">
        <v>1.87</v>
      </c>
    </row>
    <row r="43" spans="1:28" ht="15" customHeight="1" x14ac:dyDescent="0.3">
      <c r="A43" s="12" t="s">
        <v>212</v>
      </c>
      <c r="B43" s="48" t="s">
        <v>226</v>
      </c>
      <c r="C43" s="14">
        <v>30</v>
      </c>
      <c r="D43" s="14">
        <v>30</v>
      </c>
      <c r="E43" s="12">
        <v>0.3</v>
      </c>
      <c r="F43" s="12">
        <v>0.3</v>
      </c>
      <c r="G43" s="12">
        <v>1.4</v>
      </c>
      <c r="H43" s="12">
        <v>1.4</v>
      </c>
      <c r="I43" s="12">
        <v>1.8</v>
      </c>
      <c r="J43" s="12">
        <v>1.8</v>
      </c>
      <c r="K43" s="12">
        <v>21</v>
      </c>
      <c r="L43" s="12">
        <v>21</v>
      </c>
      <c r="M43" s="12">
        <v>0.12</v>
      </c>
      <c r="N43" s="12">
        <v>0.1</v>
      </c>
      <c r="O43" s="12">
        <v>7.0000000000000007E-2</v>
      </c>
      <c r="P43" s="12">
        <v>7.0000000000000007E-2</v>
      </c>
      <c r="Q43" s="12">
        <v>0.08</v>
      </c>
      <c r="R43" s="12">
        <v>0.08</v>
      </c>
      <c r="S43" s="12">
        <v>0.48</v>
      </c>
      <c r="T43" s="12">
        <v>0.48</v>
      </c>
      <c r="U43" s="21">
        <v>3.27</v>
      </c>
      <c r="V43" s="21">
        <v>3.27</v>
      </c>
      <c r="W43" s="21">
        <v>5.32</v>
      </c>
      <c r="X43" s="21">
        <v>5.32</v>
      </c>
      <c r="Y43" s="12">
        <v>2.19</v>
      </c>
      <c r="Z43" s="12">
        <v>2.19</v>
      </c>
      <c r="AA43" s="12">
        <v>7.0000000000000007E-2</v>
      </c>
      <c r="AB43" s="12">
        <v>7.0000000000000007E-2</v>
      </c>
    </row>
    <row r="44" spans="1:28" ht="15" customHeight="1" x14ac:dyDescent="0.3">
      <c r="A44" s="12"/>
      <c r="B44" s="48" t="s">
        <v>136</v>
      </c>
      <c r="C44" s="14">
        <v>30</v>
      </c>
      <c r="D44" s="14">
        <v>50</v>
      </c>
      <c r="E44" s="12">
        <v>3.37</v>
      </c>
      <c r="F44" s="12">
        <v>5.62</v>
      </c>
      <c r="G44" s="12">
        <v>1.78</v>
      </c>
      <c r="H44" s="12">
        <v>2.97</v>
      </c>
      <c r="I44" s="12">
        <v>12.6</v>
      </c>
      <c r="J44" s="12">
        <v>21</v>
      </c>
      <c r="K44" s="12">
        <v>90</v>
      </c>
      <c r="L44" s="12">
        <v>150</v>
      </c>
      <c r="M44" s="12">
        <v>0</v>
      </c>
      <c r="N44" s="12">
        <v>0</v>
      </c>
      <c r="O44" s="12">
        <v>0.05</v>
      </c>
      <c r="P44" s="12">
        <v>7.0000000000000007E-2</v>
      </c>
      <c r="Q44" s="12">
        <v>1.4999999999999999E-2</v>
      </c>
      <c r="R44" s="12">
        <v>0.02</v>
      </c>
      <c r="S44" s="12">
        <v>0</v>
      </c>
      <c r="T44" s="12">
        <v>0</v>
      </c>
      <c r="U44" s="21">
        <v>6.9</v>
      </c>
      <c r="V44" s="21">
        <v>11.5</v>
      </c>
      <c r="W44" s="21">
        <v>0</v>
      </c>
      <c r="X44" s="21">
        <v>0</v>
      </c>
      <c r="Y44" s="12">
        <v>0</v>
      </c>
      <c r="Z44" s="12">
        <v>0</v>
      </c>
      <c r="AA44" s="12">
        <v>0.6</v>
      </c>
      <c r="AB44" s="12">
        <v>0.08</v>
      </c>
    </row>
    <row r="45" spans="1:28" ht="15" customHeight="1" x14ac:dyDescent="0.3">
      <c r="A45" s="12" t="s">
        <v>137</v>
      </c>
      <c r="B45" s="48" t="s">
        <v>138</v>
      </c>
      <c r="C45" s="14" t="s">
        <v>264</v>
      </c>
      <c r="D45" s="14" t="s">
        <v>264</v>
      </c>
      <c r="E45" s="12">
        <v>0.2</v>
      </c>
      <c r="F45" s="12">
        <v>0.2</v>
      </c>
      <c r="G45" s="12">
        <v>0.05</v>
      </c>
      <c r="H45" s="12">
        <v>0.05</v>
      </c>
      <c r="I45" s="12">
        <v>15.01</v>
      </c>
      <c r="J45" s="12">
        <v>15.01</v>
      </c>
      <c r="K45" s="12">
        <v>61.29</v>
      </c>
      <c r="L45" s="12">
        <v>61.29</v>
      </c>
      <c r="M45" s="12">
        <v>0.05</v>
      </c>
      <c r="N45" s="12">
        <v>0.05</v>
      </c>
      <c r="O45" s="12">
        <v>0</v>
      </c>
      <c r="P45" s="12">
        <v>0</v>
      </c>
      <c r="Q45" s="12">
        <v>0.01</v>
      </c>
      <c r="R45" s="12">
        <v>0.01</v>
      </c>
      <c r="S45" s="12">
        <v>0.1</v>
      </c>
      <c r="T45" s="12">
        <v>0.1</v>
      </c>
      <c r="U45" s="21">
        <v>5.25</v>
      </c>
      <c r="V45" s="21">
        <v>5.25</v>
      </c>
      <c r="W45" s="21">
        <v>8.24</v>
      </c>
      <c r="X45" s="21">
        <v>8.24</v>
      </c>
      <c r="Y45" s="12">
        <v>4.4000000000000004</v>
      </c>
      <c r="Z45" s="12">
        <v>4.4000000000000004</v>
      </c>
      <c r="AA45" s="12">
        <v>0.86</v>
      </c>
      <c r="AB45" s="12">
        <v>0.86</v>
      </c>
    </row>
    <row r="46" spans="1:28" s="8" customFormat="1" ht="15" customHeight="1" x14ac:dyDescent="0.3">
      <c r="A46" s="6"/>
      <c r="B46" s="46" t="s">
        <v>233</v>
      </c>
      <c r="C46" s="10"/>
      <c r="D46" s="10"/>
      <c r="E46" s="10">
        <f>E40+E41+E42+E43+E44+E45+E39</f>
        <v>27.700000000000003</v>
      </c>
      <c r="F46" s="10">
        <f t="shared" ref="F46:AB46" si="6">F40+F41+F42+F43+F44+F45+F39</f>
        <v>31.9</v>
      </c>
      <c r="G46" s="10">
        <f t="shared" si="6"/>
        <v>31.25</v>
      </c>
      <c r="H46" s="10">
        <f>H40+H41+H42+H43+H45+H39</f>
        <v>34.75</v>
      </c>
      <c r="I46" s="10">
        <f t="shared" si="6"/>
        <v>117.57</v>
      </c>
      <c r="J46" s="10">
        <f t="shared" si="6"/>
        <v>141.19999999999999</v>
      </c>
      <c r="K46" s="10">
        <f t="shared" si="6"/>
        <v>809.81000000000006</v>
      </c>
      <c r="L46" s="10">
        <f t="shared" si="6"/>
        <v>950.49</v>
      </c>
      <c r="M46" s="10">
        <f t="shared" si="6"/>
        <v>0.35</v>
      </c>
      <c r="N46" s="10">
        <f t="shared" si="6"/>
        <v>0.34</v>
      </c>
      <c r="O46" s="10">
        <f t="shared" si="6"/>
        <v>0.7300000000000002</v>
      </c>
      <c r="P46" s="10">
        <f t="shared" si="6"/>
        <v>0.68100000000000005</v>
      </c>
      <c r="Q46" s="10">
        <f t="shared" si="6"/>
        <v>0.87</v>
      </c>
      <c r="R46" s="10">
        <f t="shared" si="6"/>
        <v>0.9</v>
      </c>
      <c r="S46" s="10">
        <f t="shared" si="6"/>
        <v>17.29</v>
      </c>
      <c r="T46" s="10">
        <f t="shared" si="6"/>
        <v>22.380000000000003</v>
      </c>
      <c r="U46" s="28">
        <f t="shared" si="6"/>
        <v>278.23</v>
      </c>
      <c r="V46" s="28">
        <f t="shared" si="6"/>
        <v>295.47000000000003</v>
      </c>
      <c r="W46" s="28">
        <f t="shared" si="6"/>
        <v>309.74</v>
      </c>
      <c r="X46" s="28">
        <f t="shared" si="6"/>
        <v>332.3</v>
      </c>
      <c r="Y46" s="10">
        <f t="shared" si="6"/>
        <v>76.850000000000009</v>
      </c>
      <c r="Z46" s="10">
        <f t="shared" si="6"/>
        <v>85.570000000000007</v>
      </c>
      <c r="AA46" s="10">
        <f t="shared" si="6"/>
        <v>5.4</v>
      </c>
      <c r="AB46" s="10">
        <f t="shared" si="6"/>
        <v>5.0900000000000007</v>
      </c>
    </row>
    <row r="47" spans="1:28" ht="15" customHeight="1" x14ac:dyDescent="0.3">
      <c r="A47" s="12"/>
      <c r="B47" s="50" t="s">
        <v>149</v>
      </c>
      <c r="C47" s="13"/>
      <c r="D47" s="13"/>
      <c r="E47" s="6">
        <f>E46+E37</f>
        <v>52.61</v>
      </c>
      <c r="F47" s="6">
        <f t="shared" ref="F47:AB47" si="7">F46+F37</f>
        <v>59.8</v>
      </c>
      <c r="G47" s="6">
        <f t="shared" si="7"/>
        <v>53.64</v>
      </c>
      <c r="H47" s="6">
        <f t="shared" si="7"/>
        <v>59.519999999999996</v>
      </c>
      <c r="I47" s="6">
        <f t="shared" si="7"/>
        <v>230.87</v>
      </c>
      <c r="J47" s="6">
        <f t="shared" si="7"/>
        <v>257.58</v>
      </c>
      <c r="K47" s="6">
        <f t="shared" si="7"/>
        <v>1599.3400000000001</v>
      </c>
      <c r="L47" s="6">
        <f t="shared" si="7"/>
        <v>1844.02</v>
      </c>
      <c r="M47" s="6">
        <f t="shared" si="7"/>
        <v>0.61</v>
      </c>
      <c r="N47" s="6">
        <f t="shared" si="7"/>
        <v>0.6100000000000001</v>
      </c>
      <c r="O47" s="6">
        <f t="shared" si="7"/>
        <v>1.0050000000000003</v>
      </c>
      <c r="P47" s="6">
        <f t="shared" si="7"/>
        <v>0.9860000000000001</v>
      </c>
      <c r="Q47" s="6">
        <f t="shared" si="7"/>
        <v>1.085</v>
      </c>
      <c r="R47" s="6">
        <f t="shared" si="7"/>
        <v>1.1299999999999999</v>
      </c>
      <c r="S47" s="6">
        <f t="shared" si="7"/>
        <v>20.029999999999998</v>
      </c>
      <c r="T47" s="6">
        <f t="shared" si="7"/>
        <v>25.12</v>
      </c>
      <c r="U47" s="19">
        <f t="shared" si="7"/>
        <v>471.36</v>
      </c>
      <c r="V47" s="19">
        <f t="shared" si="7"/>
        <v>495.06</v>
      </c>
      <c r="W47" s="19">
        <f t="shared" si="7"/>
        <v>683.84999999999991</v>
      </c>
      <c r="X47" s="19">
        <f t="shared" si="7"/>
        <v>726.01</v>
      </c>
      <c r="Y47" s="6">
        <f t="shared" si="7"/>
        <v>169.5</v>
      </c>
      <c r="Z47" s="6">
        <f t="shared" si="7"/>
        <v>184.72</v>
      </c>
      <c r="AA47" s="6">
        <f t="shared" si="7"/>
        <v>8.1100000000000012</v>
      </c>
      <c r="AB47" s="6">
        <f t="shared" si="7"/>
        <v>7.4200000000000008</v>
      </c>
    </row>
    <row r="48" spans="1:28" ht="15" customHeight="1" x14ac:dyDescent="0.3">
      <c r="A48" s="12"/>
      <c r="B48" s="46" t="s">
        <v>163</v>
      </c>
      <c r="C48" s="14"/>
      <c r="D48" s="14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21"/>
      <c r="V48" s="21"/>
      <c r="W48" s="21"/>
      <c r="X48" s="21"/>
      <c r="Y48" s="12"/>
      <c r="Z48" s="12"/>
      <c r="AA48" s="12"/>
      <c r="AB48" s="12"/>
    </row>
    <row r="49" spans="1:28" ht="15" customHeight="1" x14ac:dyDescent="0.3">
      <c r="A49" s="12"/>
      <c r="B49" s="47" t="s">
        <v>6</v>
      </c>
      <c r="C49" s="14"/>
      <c r="D49" s="14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21"/>
      <c r="V49" s="21"/>
      <c r="W49" s="21"/>
      <c r="X49" s="21"/>
      <c r="Y49" s="12"/>
      <c r="Z49" s="12"/>
      <c r="AA49" s="12"/>
      <c r="AB49" s="12"/>
    </row>
    <row r="50" spans="1:28" ht="15" customHeight="1" x14ac:dyDescent="0.3">
      <c r="A50" s="12" t="s">
        <v>157</v>
      </c>
      <c r="B50" s="48" t="s">
        <v>158</v>
      </c>
      <c r="C50" s="14">
        <v>15</v>
      </c>
      <c r="D50" s="14">
        <v>15</v>
      </c>
      <c r="E50" s="12">
        <v>3.9</v>
      </c>
      <c r="F50" s="12">
        <v>3.9</v>
      </c>
      <c r="G50" s="12">
        <v>3.97</v>
      </c>
      <c r="H50" s="12">
        <v>3.97</v>
      </c>
      <c r="I50" s="12">
        <v>0.52</v>
      </c>
      <c r="J50" s="12">
        <v>0.52</v>
      </c>
      <c r="K50" s="12">
        <v>54.75</v>
      </c>
      <c r="L50" s="12">
        <v>54.75</v>
      </c>
      <c r="M50" s="12">
        <v>0.6</v>
      </c>
      <c r="N50" s="12">
        <v>0.6</v>
      </c>
      <c r="O50" s="12">
        <v>0</v>
      </c>
      <c r="P50" s="12">
        <v>0</v>
      </c>
      <c r="Q50" s="12">
        <v>0</v>
      </c>
      <c r="R50" s="12">
        <v>0</v>
      </c>
      <c r="S50" s="12">
        <v>0.04</v>
      </c>
      <c r="T50" s="12">
        <v>0.04</v>
      </c>
      <c r="U50" s="21">
        <v>305</v>
      </c>
      <c r="V50" s="21">
        <v>305</v>
      </c>
      <c r="W50" s="21">
        <v>81</v>
      </c>
      <c r="X50" s="21">
        <v>81</v>
      </c>
      <c r="Y50" s="12">
        <v>0.75</v>
      </c>
      <c r="Z50" s="12">
        <v>0.75</v>
      </c>
      <c r="AA50" s="12">
        <v>0.14000000000000001</v>
      </c>
      <c r="AB50" s="12">
        <v>0.14000000000000001</v>
      </c>
    </row>
    <row r="51" spans="1:28" ht="15" customHeight="1" x14ac:dyDescent="0.3">
      <c r="A51" s="12" t="s">
        <v>132</v>
      </c>
      <c r="B51" s="48" t="s">
        <v>133</v>
      </c>
      <c r="C51" s="14" t="s">
        <v>265</v>
      </c>
      <c r="D51" s="14" t="s">
        <v>265</v>
      </c>
      <c r="E51" s="12">
        <v>5.8</v>
      </c>
      <c r="F51" s="12">
        <v>5.8</v>
      </c>
      <c r="G51" s="12">
        <v>5.7</v>
      </c>
      <c r="H51" s="12">
        <v>5.7</v>
      </c>
      <c r="I51" s="12">
        <v>18.260000000000002</v>
      </c>
      <c r="J51" s="12">
        <v>18.260000000000002</v>
      </c>
      <c r="K51" s="12">
        <v>206</v>
      </c>
      <c r="L51" s="12">
        <v>206</v>
      </c>
      <c r="M51" s="12">
        <v>0.05</v>
      </c>
      <c r="N51" s="12">
        <v>0.05</v>
      </c>
      <c r="O51" s="12">
        <v>0.23</v>
      </c>
      <c r="P51" s="12">
        <v>0.23</v>
      </c>
      <c r="Q51" s="12">
        <v>0.24</v>
      </c>
      <c r="R51" s="12">
        <v>0.24</v>
      </c>
      <c r="S51" s="12">
        <v>1.3</v>
      </c>
      <c r="T51" s="12">
        <v>1.3</v>
      </c>
      <c r="U51" s="21">
        <v>131.5</v>
      </c>
      <c r="V51" s="21">
        <v>131.5</v>
      </c>
      <c r="W51" s="21">
        <v>327.10000000000002</v>
      </c>
      <c r="X51" s="21">
        <v>327.10000000000002</v>
      </c>
      <c r="Y51" s="12">
        <v>54.5</v>
      </c>
      <c r="Z51" s="12">
        <v>54.5</v>
      </c>
      <c r="AA51" s="12">
        <v>2.11</v>
      </c>
      <c r="AB51" s="12">
        <v>2.11</v>
      </c>
    </row>
    <row r="52" spans="1:28" ht="15" customHeight="1" x14ac:dyDescent="0.3">
      <c r="A52" s="12" t="s">
        <v>134</v>
      </c>
      <c r="B52" s="48" t="s">
        <v>135</v>
      </c>
      <c r="C52" s="14">
        <v>60</v>
      </c>
      <c r="D52" s="14">
        <v>60</v>
      </c>
      <c r="E52" s="12">
        <v>5.73</v>
      </c>
      <c r="F52" s="12">
        <v>5.73</v>
      </c>
      <c r="G52" s="12">
        <v>8.17</v>
      </c>
      <c r="H52" s="12">
        <v>8.17</v>
      </c>
      <c r="I52" s="12">
        <v>21.84</v>
      </c>
      <c r="J52" s="12">
        <v>21.84</v>
      </c>
      <c r="K52" s="12">
        <v>192</v>
      </c>
      <c r="L52" s="12">
        <v>192</v>
      </c>
      <c r="M52" s="12">
        <v>3.0000000000000001E-3</v>
      </c>
      <c r="N52" s="12">
        <v>3.0000000000000001E-3</v>
      </c>
      <c r="O52" s="12">
        <v>7.0000000000000007E-2</v>
      </c>
      <c r="P52" s="12">
        <v>7.0000000000000007E-2</v>
      </c>
      <c r="Q52" s="12">
        <v>5.7000000000000002E-2</v>
      </c>
      <c r="R52" s="12">
        <v>5.7000000000000002E-2</v>
      </c>
      <c r="S52" s="12">
        <v>0.67800000000000005</v>
      </c>
      <c r="T52" s="12">
        <v>0.67800000000000005</v>
      </c>
      <c r="U52" s="21">
        <v>0</v>
      </c>
      <c r="V52" s="21">
        <v>0</v>
      </c>
      <c r="W52" s="21">
        <v>76.62</v>
      </c>
      <c r="X52" s="21">
        <v>76.62</v>
      </c>
      <c r="Y52" s="12">
        <v>11.58</v>
      </c>
      <c r="Z52" s="12">
        <v>11.58</v>
      </c>
      <c r="AA52" s="12">
        <v>1.01</v>
      </c>
      <c r="AB52" s="12">
        <v>1.01</v>
      </c>
    </row>
    <row r="53" spans="1:28" ht="15" customHeight="1" x14ac:dyDescent="0.3">
      <c r="A53" s="12"/>
      <c r="B53" s="48" t="s">
        <v>136</v>
      </c>
      <c r="C53" s="14">
        <v>30</v>
      </c>
      <c r="D53" s="14">
        <v>50</v>
      </c>
      <c r="E53" s="12">
        <v>3.37</v>
      </c>
      <c r="F53" s="12">
        <v>5.62</v>
      </c>
      <c r="G53" s="12">
        <v>1.78</v>
      </c>
      <c r="H53" s="12">
        <v>2.97</v>
      </c>
      <c r="I53" s="12">
        <v>12.6</v>
      </c>
      <c r="J53" s="12">
        <v>21</v>
      </c>
      <c r="K53" s="12">
        <v>90</v>
      </c>
      <c r="L53" s="12">
        <v>150</v>
      </c>
      <c r="M53" s="12">
        <v>0</v>
      </c>
      <c r="N53" s="12">
        <v>0</v>
      </c>
      <c r="O53" s="12">
        <v>0.05</v>
      </c>
      <c r="P53" s="12">
        <v>7.0000000000000007E-2</v>
      </c>
      <c r="Q53" s="12">
        <v>1.4999999999999999E-2</v>
      </c>
      <c r="R53" s="12">
        <v>0.02</v>
      </c>
      <c r="S53" s="12">
        <v>0</v>
      </c>
      <c r="T53" s="12">
        <v>0</v>
      </c>
      <c r="U53" s="21">
        <v>6.9</v>
      </c>
      <c r="V53" s="21">
        <v>11.5</v>
      </c>
      <c r="W53" s="21">
        <v>0</v>
      </c>
      <c r="X53" s="21">
        <v>0</v>
      </c>
      <c r="Y53" s="12">
        <v>0</v>
      </c>
      <c r="Z53" s="12">
        <v>0</v>
      </c>
      <c r="AA53" s="12">
        <v>0.6</v>
      </c>
      <c r="AB53" s="12">
        <v>0.08</v>
      </c>
    </row>
    <row r="54" spans="1:28" ht="15" customHeight="1" x14ac:dyDescent="0.3">
      <c r="A54" s="12" t="s">
        <v>137</v>
      </c>
      <c r="B54" s="48" t="s">
        <v>138</v>
      </c>
      <c r="C54" s="14" t="s">
        <v>264</v>
      </c>
      <c r="D54" s="14" t="s">
        <v>264</v>
      </c>
      <c r="E54" s="12">
        <v>0.2</v>
      </c>
      <c r="F54" s="12">
        <v>0.2</v>
      </c>
      <c r="G54" s="12">
        <v>0.05</v>
      </c>
      <c r="H54" s="12">
        <v>0.05</v>
      </c>
      <c r="I54" s="12">
        <v>15.01</v>
      </c>
      <c r="J54" s="12">
        <v>15.01</v>
      </c>
      <c r="K54" s="12">
        <v>61.29</v>
      </c>
      <c r="L54" s="12">
        <v>61.29</v>
      </c>
      <c r="M54" s="12">
        <v>0.05</v>
      </c>
      <c r="N54" s="12">
        <v>0.05</v>
      </c>
      <c r="O54" s="12">
        <v>0</v>
      </c>
      <c r="P54" s="12">
        <v>0</v>
      </c>
      <c r="Q54" s="12">
        <v>0.01</v>
      </c>
      <c r="R54" s="12">
        <v>0.01</v>
      </c>
      <c r="S54" s="12">
        <v>0.1</v>
      </c>
      <c r="T54" s="12">
        <v>0.1</v>
      </c>
      <c r="U54" s="21">
        <v>5.25</v>
      </c>
      <c r="V54" s="21">
        <v>5.25</v>
      </c>
      <c r="W54" s="21">
        <v>8.24</v>
      </c>
      <c r="X54" s="21">
        <v>8.24</v>
      </c>
      <c r="Y54" s="12">
        <v>4.4000000000000004</v>
      </c>
      <c r="Z54" s="12">
        <v>4.4000000000000004</v>
      </c>
      <c r="AA54" s="12">
        <v>0.86</v>
      </c>
      <c r="AB54" s="12">
        <v>0.86</v>
      </c>
    </row>
    <row r="55" spans="1:28" s="8" customFormat="1" ht="15" customHeight="1" x14ac:dyDescent="0.3">
      <c r="A55" s="6"/>
      <c r="B55" s="46" t="s">
        <v>234</v>
      </c>
      <c r="C55" s="13"/>
      <c r="D55" s="13"/>
      <c r="E55" s="6">
        <f>E50+E51+E52+E53+E54</f>
        <v>19</v>
      </c>
      <c r="F55" s="6">
        <f t="shared" ref="F55:AB55" si="8">F50+F51+F52+F53+F54</f>
        <v>21.25</v>
      </c>
      <c r="G55" s="6">
        <f t="shared" si="8"/>
        <v>19.670000000000002</v>
      </c>
      <c r="H55" s="6">
        <f t="shared" si="8"/>
        <v>20.86</v>
      </c>
      <c r="I55" s="6">
        <f t="shared" si="8"/>
        <v>68.23</v>
      </c>
      <c r="J55" s="6">
        <f t="shared" si="8"/>
        <v>76.63000000000001</v>
      </c>
      <c r="K55" s="6">
        <f t="shared" si="8"/>
        <v>604.04</v>
      </c>
      <c r="L55" s="6">
        <f t="shared" si="8"/>
        <v>664.04</v>
      </c>
      <c r="M55" s="6">
        <f t="shared" si="8"/>
        <v>0.70300000000000007</v>
      </c>
      <c r="N55" s="6">
        <f t="shared" si="8"/>
        <v>0.70300000000000007</v>
      </c>
      <c r="O55" s="6">
        <f t="shared" si="8"/>
        <v>0.35000000000000003</v>
      </c>
      <c r="P55" s="6">
        <f t="shared" si="8"/>
        <v>0.37000000000000005</v>
      </c>
      <c r="Q55" s="6">
        <f t="shared" si="8"/>
        <v>0.32200000000000001</v>
      </c>
      <c r="R55" s="6">
        <f t="shared" si="8"/>
        <v>0.32700000000000001</v>
      </c>
      <c r="S55" s="6">
        <f t="shared" si="8"/>
        <v>2.1180000000000003</v>
      </c>
      <c r="T55" s="6">
        <f t="shared" si="8"/>
        <v>2.1180000000000003</v>
      </c>
      <c r="U55" s="19">
        <f t="shared" si="8"/>
        <v>448.65</v>
      </c>
      <c r="V55" s="19">
        <f t="shared" si="8"/>
        <v>453.25</v>
      </c>
      <c r="W55" s="19">
        <f t="shared" si="8"/>
        <v>492.96000000000004</v>
      </c>
      <c r="X55" s="19">
        <f t="shared" si="8"/>
        <v>492.96000000000004</v>
      </c>
      <c r="Y55" s="6">
        <f t="shared" si="8"/>
        <v>71.23</v>
      </c>
      <c r="Z55" s="6">
        <f t="shared" si="8"/>
        <v>71.23</v>
      </c>
      <c r="AA55" s="6">
        <f t="shared" si="8"/>
        <v>4.72</v>
      </c>
      <c r="AB55" s="6">
        <f t="shared" si="8"/>
        <v>4.2</v>
      </c>
    </row>
    <row r="56" spans="1:28" ht="15" customHeight="1" x14ac:dyDescent="0.3">
      <c r="A56" s="12"/>
      <c r="B56" s="47" t="s">
        <v>24</v>
      </c>
      <c r="C56" s="14"/>
      <c r="D56" s="14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21"/>
      <c r="V56" s="21"/>
      <c r="W56" s="21"/>
      <c r="X56" s="21"/>
      <c r="Y56" s="12"/>
      <c r="Z56" s="12"/>
      <c r="AA56" s="12"/>
      <c r="AB56" s="12"/>
    </row>
    <row r="57" spans="1:28" s="24" customFormat="1" ht="56.25" x14ac:dyDescent="0.3">
      <c r="A57" s="21" t="s">
        <v>278</v>
      </c>
      <c r="B57" s="49" t="s">
        <v>281</v>
      </c>
      <c r="C57" s="30">
        <v>60</v>
      </c>
      <c r="D57" s="30">
        <v>100</v>
      </c>
      <c r="E57" s="21">
        <v>0.73</v>
      </c>
      <c r="F57" s="21">
        <v>1.1000000000000001</v>
      </c>
      <c r="G57" s="21">
        <v>6.04</v>
      </c>
      <c r="H57" s="21">
        <v>10.66</v>
      </c>
      <c r="I57" s="21">
        <v>8.4</v>
      </c>
      <c r="J57" s="21">
        <v>14</v>
      </c>
      <c r="K57" s="21">
        <v>90.96</v>
      </c>
      <c r="L57" s="21">
        <v>151.6</v>
      </c>
      <c r="M57" s="21">
        <v>0</v>
      </c>
      <c r="N57" s="21">
        <v>0</v>
      </c>
      <c r="O57" s="21">
        <v>4.8000000000000001E-2</v>
      </c>
      <c r="P57" s="21">
        <v>0.06</v>
      </c>
      <c r="Q57" s="21">
        <v>2.4E-2</v>
      </c>
      <c r="R57" s="21">
        <v>0.04</v>
      </c>
      <c r="S57" s="21">
        <v>15</v>
      </c>
      <c r="T57" s="21">
        <v>25</v>
      </c>
      <c r="U57" s="21">
        <v>8.4</v>
      </c>
      <c r="V57" s="21">
        <v>14</v>
      </c>
      <c r="W57" s="21">
        <v>15.6</v>
      </c>
      <c r="X57" s="21">
        <v>26</v>
      </c>
      <c r="Y57" s="21">
        <v>12</v>
      </c>
      <c r="Z57" s="21">
        <v>20</v>
      </c>
      <c r="AA57" s="21">
        <v>0.57999999999999996</v>
      </c>
      <c r="AB57" s="21">
        <v>0.9</v>
      </c>
    </row>
    <row r="58" spans="1:28" s="25" customFormat="1" ht="15" customHeight="1" x14ac:dyDescent="0.3">
      <c r="A58" s="12" t="s">
        <v>177</v>
      </c>
      <c r="B58" s="48" t="s">
        <v>178</v>
      </c>
      <c r="C58" s="14" t="s">
        <v>142</v>
      </c>
      <c r="D58" s="14" t="s">
        <v>142</v>
      </c>
      <c r="E58" s="12">
        <v>7.02</v>
      </c>
      <c r="F58" s="12">
        <v>7.02</v>
      </c>
      <c r="G58" s="12">
        <v>8.1999999999999993</v>
      </c>
      <c r="H58" s="12">
        <v>8.1999999999999993</v>
      </c>
      <c r="I58" s="12">
        <v>17.32</v>
      </c>
      <c r="J58" s="12">
        <v>17.32</v>
      </c>
      <c r="K58" s="12">
        <v>171.3</v>
      </c>
      <c r="L58" s="12">
        <v>171.3</v>
      </c>
      <c r="M58" s="12">
        <v>0.18</v>
      </c>
      <c r="N58" s="12">
        <v>0.18</v>
      </c>
      <c r="O58" s="12">
        <v>0.12</v>
      </c>
      <c r="P58" s="12">
        <v>0.12</v>
      </c>
      <c r="Q58" s="12">
        <v>0.1</v>
      </c>
      <c r="R58" s="12">
        <v>0.1</v>
      </c>
      <c r="S58" s="12">
        <v>10.68</v>
      </c>
      <c r="T58" s="12">
        <v>10.68</v>
      </c>
      <c r="U58" s="21">
        <v>28.84</v>
      </c>
      <c r="V58" s="21">
        <v>28.84</v>
      </c>
      <c r="W58" s="21">
        <v>105.4</v>
      </c>
      <c r="X58" s="21">
        <v>105.4</v>
      </c>
      <c r="Y58" s="12">
        <v>29.7</v>
      </c>
      <c r="Z58" s="12">
        <v>29.7</v>
      </c>
      <c r="AA58" s="12">
        <v>1.38</v>
      </c>
      <c r="AB58" s="12">
        <v>1.38</v>
      </c>
    </row>
    <row r="59" spans="1:28" ht="15" customHeight="1" x14ac:dyDescent="0.3">
      <c r="A59" s="12" t="s">
        <v>153</v>
      </c>
      <c r="B59" s="48" t="s">
        <v>154</v>
      </c>
      <c r="C59" s="14">
        <v>200</v>
      </c>
      <c r="D59" s="14">
        <v>220</v>
      </c>
      <c r="E59" s="12">
        <v>16.38</v>
      </c>
      <c r="F59" s="12">
        <v>18.010000000000002</v>
      </c>
      <c r="G59" s="12">
        <v>12.53</v>
      </c>
      <c r="H59" s="12">
        <v>13.78</v>
      </c>
      <c r="I59" s="12">
        <v>47.92</v>
      </c>
      <c r="J59" s="12">
        <v>52.71</v>
      </c>
      <c r="K59" s="12">
        <v>381</v>
      </c>
      <c r="L59" s="12">
        <v>419.1</v>
      </c>
      <c r="M59" s="12">
        <v>0.15</v>
      </c>
      <c r="N59" s="12">
        <v>0.16500000000000001</v>
      </c>
      <c r="O59" s="12">
        <v>0.18</v>
      </c>
      <c r="P59" s="12">
        <v>0.2</v>
      </c>
      <c r="Q59" s="12">
        <v>0.2</v>
      </c>
      <c r="R59" s="12">
        <v>0.22</v>
      </c>
      <c r="S59" s="12">
        <v>21.67</v>
      </c>
      <c r="T59" s="12">
        <v>23.84</v>
      </c>
      <c r="U59" s="21">
        <v>31.33</v>
      </c>
      <c r="V59" s="21">
        <v>34.46</v>
      </c>
      <c r="W59" s="21">
        <v>225</v>
      </c>
      <c r="X59" s="21">
        <v>247.5</v>
      </c>
      <c r="Y59" s="12">
        <v>49.59</v>
      </c>
      <c r="Z59" s="12">
        <v>54.54</v>
      </c>
      <c r="AA59" s="12">
        <v>1.92</v>
      </c>
      <c r="AB59" s="12">
        <v>2.11</v>
      </c>
    </row>
    <row r="60" spans="1:28" ht="15" customHeight="1" x14ac:dyDescent="0.3">
      <c r="A60" s="12"/>
      <c r="B60" s="48" t="s">
        <v>136</v>
      </c>
      <c r="C60" s="14">
        <v>30</v>
      </c>
      <c r="D60" s="14">
        <v>50</v>
      </c>
      <c r="E60" s="12">
        <v>3.37</v>
      </c>
      <c r="F60" s="12">
        <v>5.62</v>
      </c>
      <c r="G60" s="12">
        <v>1.78</v>
      </c>
      <c r="H60" s="12">
        <v>2.97</v>
      </c>
      <c r="I60" s="12">
        <v>12.6</v>
      </c>
      <c r="J60" s="12">
        <v>21</v>
      </c>
      <c r="K60" s="12">
        <v>90</v>
      </c>
      <c r="L60" s="12">
        <v>150</v>
      </c>
      <c r="M60" s="12">
        <v>0</v>
      </c>
      <c r="N60" s="12">
        <v>0</v>
      </c>
      <c r="O60" s="12">
        <v>0.05</v>
      </c>
      <c r="P60" s="12">
        <v>7.0000000000000007E-2</v>
      </c>
      <c r="Q60" s="12">
        <v>1.4999999999999999E-2</v>
      </c>
      <c r="R60" s="12">
        <v>0.02</v>
      </c>
      <c r="S60" s="12">
        <v>0</v>
      </c>
      <c r="T60" s="12">
        <v>0</v>
      </c>
      <c r="U60" s="21">
        <v>6.9</v>
      </c>
      <c r="V60" s="21">
        <v>11.5</v>
      </c>
      <c r="W60" s="21">
        <v>0</v>
      </c>
      <c r="X60" s="21">
        <v>0</v>
      </c>
      <c r="Y60" s="12">
        <v>0</v>
      </c>
      <c r="Z60" s="12">
        <v>0</v>
      </c>
      <c r="AA60" s="12">
        <v>0.6</v>
      </c>
      <c r="AB60" s="12">
        <v>0.08</v>
      </c>
    </row>
    <row r="61" spans="1:28" ht="15" customHeight="1" x14ac:dyDescent="0.3">
      <c r="A61" s="12" t="s">
        <v>155</v>
      </c>
      <c r="B61" s="48" t="s">
        <v>156</v>
      </c>
      <c r="C61" s="14">
        <v>200</v>
      </c>
      <c r="D61" s="14">
        <v>200</v>
      </c>
      <c r="E61" s="12">
        <v>0</v>
      </c>
      <c r="F61" s="12">
        <v>0</v>
      </c>
      <c r="G61" s="12">
        <v>0</v>
      </c>
      <c r="H61" s="12">
        <v>0</v>
      </c>
      <c r="I61" s="12">
        <v>35.94</v>
      </c>
      <c r="J61" s="12">
        <v>35.94</v>
      </c>
      <c r="K61" s="12">
        <v>118</v>
      </c>
      <c r="L61" s="12">
        <v>118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21">
        <v>0.3</v>
      </c>
      <c r="V61" s="21">
        <v>0.3</v>
      </c>
      <c r="W61" s="21">
        <v>0</v>
      </c>
      <c r="X61" s="21">
        <v>0</v>
      </c>
      <c r="Y61" s="12">
        <v>0</v>
      </c>
      <c r="Z61" s="12">
        <v>0</v>
      </c>
      <c r="AA61" s="12">
        <v>0.45</v>
      </c>
      <c r="AB61" s="12">
        <v>0.45</v>
      </c>
    </row>
    <row r="62" spans="1:28" s="8" customFormat="1" ht="15" customHeight="1" x14ac:dyDescent="0.3">
      <c r="A62" s="6"/>
      <c r="B62" s="46" t="s">
        <v>233</v>
      </c>
      <c r="C62" s="13"/>
      <c r="D62" s="13"/>
      <c r="E62" s="6">
        <f>E57+E58+E59+E60+E61</f>
        <v>27.5</v>
      </c>
      <c r="F62" s="6">
        <f t="shared" ref="F62:AB62" si="9">F57+F58+F59+F60+F61</f>
        <v>31.750000000000004</v>
      </c>
      <c r="G62" s="6">
        <f t="shared" si="9"/>
        <v>28.549999999999997</v>
      </c>
      <c r="H62" s="6">
        <f t="shared" si="9"/>
        <v>35.61</v>
      </c>
      <c r="I62" s="6">
        <f t="shared" si="9"/>
        <v>122.17999999999999</v>
      </c>
      <c r="J62" s="6">
        <f t="shared" si="9"/>
        <v>140.97</v>
      </c>
      <c r="K62" s="6">
        <f t="shared" si="9"/>
        <v>851.26</v>
      </c>
      <c r="L62" s="6">
        <f t="shared" si="9"/>
        <v>1010</v>
      </c>
      <c r="M62" s="6">
        <f t="shared" si="9"/>
        <v>0.32999999999999996</v>
      </c>
      <c r="N62" s="6">
        <f t="shared" si="9"/>
        <v>0.34499999999999997</v>
      </c>
      <c r="O62" s="6">
        <f t="shared" si="9"/>
        <v>0.39799999999999996</v>
      </c>
      <c r="P62" s="6">
        <f t="shared" si="9"/>
        <v>0.45</v>
      </c>
      <c r="Q62" s="6">
        <f t="shared" si="9"/>
        <v>0.33900000000000002</v>
      </c>
      <c r="R62" s="6">
        <f t="shared" si="9"/>
        <v>0.38</v>
      </c>
      <c r="S62" s="6">
        <f t="shared" si="9"/>
        <v>47.35</v>
      </c>
      <c r="T62" s="6">
        <f t="shared" si="9"/>
        <v>59.519999999999996</v>
      </c>
      <c r="U62" s="19">
        <f t="shared" si="9"/>
        <v>75.77</v>
      </c>
      <c r="V62" s="19">
        <f t="shared" si="9"/>
        <v>89.100000000000009</v>
      </c>
      <c r="W62" s="19">
        <f t="shared" si="9"/>
        <v>346</v>
      </c>
      <c r="X62" s="19">
        <f t="shared" si="9"/>
        <v>378.9</v>
      </c>
      <c r="Y62" s="6">
        <f t="shared" si="9"/>
        <v>91.29</v>
      </c>
      <c r="Z62" s="6">
        <f t="shared" si="9"/>
        <v>104.24000000000001</v>
      </c>
      <c r="AA62" s="6">
        <f t="shared" si="9"/>
        <v>4.93</v>
      </c>
      <c r="AB62" s="6">
        <f t="shared" si="9"/>
        <v>4.92</v>
      </c>
    </row>
    <row r="63" spans="1:28" ht="15" customHeight="1" x14ac:dyDescent="0.3">
      <c r="A63" s="6"/>
      <c r="B63" s="50" t="s">
        <v>149</v>
      </c>
      <c r="C63" s="13"/>
      <c r="D63" s="13"/>
      <c r="E63" s="6">
        <f>E55+E62</f>
        <v>46.5</v>
      </c>
      <c r="F63" s="6">
        <f t="shared" ref="F63:AB63" si="10">F55+F62</f>
        <v>53</v>
      </c>
      <c r="G63" s="6">
        <f t="shared" si="10"/>
        <v>48.22</v>
      </c>
      <c r="H63" s="6">
        <f t="shared" si="10"/>
        <v>56.47</v>
      </c>
      <c r="I63" s="6">
        <f t="shared" si="10"/>
        <v>190.41</v>
      </c>
      <c r="J63" s="6">
        <f t="shared" si="10"/>
        <v>217.60000000000002</v>
      </c>
      <c r="K63" s="6">
        <f t="shared" si="10"/>
        <v>1455.3</v>
      </c>
      <c r="L63" s="6">
        <f t="shared" si="10"/>
        <v>1674.04</v>
      </c>
      <c r="M63" s="6">
        <f t="shared" si="10"/>
        <v>1.0329999999999999</v>
      </c>
      <c r="N63" s="6">
        <f t="shared" si="10"/>
        <v>1.048</v>
      </c>
      <c r="O63" s="6">
        <f t="shared" si="10"/>
        <v>0.748</v>
      </c>
      <c r="P63" s="6">
        <f t="shared" si="10"/>
        <v>0.82000000000000006</v>
      </c>
      <c r="Q63" s="6">
        <f t="shared" si="10"/>
        <v>0.66100000000000003</v>
      </c>
      <c r="R63" s="6">
        <f t="shared" si="10"/>
        <v>0.70700000000000007</v>
      </c>
      <c r="S63" s="6">
        <f t="shared" si="10"/>
        <v>49.468000000000004</v>
      </c>
      <c r="T63" s="6">
        <f t="shared" si="10"/>
        <v>61.637999999999998</v>
      </c>
      <c r="U63" s="19">
        <f t="shared" si="10"/>
        <v>524.41999999999996</v>
      </c>
      <c r="V63" s="19">
        <f t="shared" si="10"/>
        <v>542.35</v>
      </c>
      <c r="W63" s="19">
        <f t="shared" si="10"/>
        <v>838.96</v>
      </c>
      <c r="X63" s="19">
        <f t="shared" si="10"/>
        <v>871.86</v>
      </c>
      <c r="Y63" s="6">
        <f t="shared" si="10"/>
        <v>162.52000000000001</v>
      </c>
      <c r="Z63" s="6">
        <f t="shared" si="10"/>
        <v>175.47000000000003</v>
      </c>
      <c r="AA63" s="6">
        <f t="shared" si="10"/>
        <v>9.6499999999999986</v>
      </c>
      <c r="AB63" s="6">
        <f t="shared" si="10"/>
        <v>9.120000000000001</v>
      </c>
    </row>
    <row r="64" spans="1:28" ht="15" customHeight="1" x14ac:dyDescent="0.3">
      <c r="A64" s="12"/>
      <c r="B64" s="48"/>
      <c r="C64" s="14"/>
      <c r="D64" s="14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21"/>
      <c r="V64" s="21"/>
      <c r="W64" s="21"/>
      <c r="X64" s="21"/>
      <c r="Y64" s="12"/>
      <c r="Z64" s="12"/>
      <c r="AA64" s="12"/>
      <c r="AB64" s="12"/>
    </row>
    <row r="65" spans="1:28" ht="15" customHeight="1" x14ac:dyDescent="0.3">
      <c r="A65" s="12"/>
      <c r="B65" s="46" t="s">
        <v>172</v>
      </c>
      <c r="C65" s="14"/>
      <c r="D65" s="14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21"/>
      <c r="V65" s="21"/>
      <c r="W65" s="21"/>
      <c r="X65" s="21"/>
      <c r="Y65" s="12"/>
      <c r="Z65" s="12"/>
      <c r="AA65" s="12"/>
      <c r="AB65" s="12"/>
    </row>
    <row r="66" spans="1:28" ht="15" customHeight="1" x14ac:dyDescent="0.3">
      <c r="A66" s="12"/>
      <c r="B66" s="47" t="s">
        <v>6</v>
      </c>
      <c r="C66" s="14"/>
      <c r="D66" s="14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21"/>
      <c r="V66" s="21"/>
      <c r="W66" s="21"/>
      <c r="X66" s="21"/>
      <c r="Y66" s="12"/>
      <c r="Z66" s="12"/>
      <c r="AA66" s="12"/>
      <c r="AB66" s="12"/>
    </row>
    <row r="67" spans="1:28" ht="33" customHeight="1" x14ac:dyDescent="0.3">
      <c r="A67" s="12" t="s">
        <v>168</v>
      </c>
      <c r="B67" s="48" t="s">
        <v>276</v>
      </c>
      <c r="C67" s="14">
        <v>60</v>
      </c>
      <c r="D67" s="14">
        <v>100</v>
      </c>
      <c r="E67" s="12">
        <v>0.96</v>
      </c>
      <c r="F67" s="12">
        <v>0.56999999999999995</v>
      </c>
      <c r="G67" s="12">
        <v>3.05</v>
      </c>
      <c r="H67" s="12">
        <v>5.08</v>
      </c>
      <c r="I67" s="12">
        <v>10.82</v>
      </c>
      <c r="J67" s="12">
        <v>18.03</v>
      </c>
      <c r="K67" s="12">
        <v>33.299999999999997</v>
      </c>
      <c r="L67" s="12">
        <v>55.5</v>
      </c>
      <c r="M67" s="12">
        <v>0.31</v>
      </c>
      <c r="N67" s="12">
        <v>0.52</v>
      </c>
      <c r="O67" s="12">
        <v>0.04</v>
      </c>
      <c r="P67" s="12">
        <v>0.06</v>
      </c>
      <c r="Q67" s="12">
        <v>0.05</v>
      </c>
      <c r="R67" s="12">
        <v>0.08</v>
      </c>
      <c r="S67" s="12">
        <v>6.3</v>
      </c>
      <c r="T67" s="12">
        <v>10.5</v>
      </c>
      <c r="U67" s="21">
        <v>13.38</v>
      </c>
      <c r="V67" s="21">
        <v>22.3</v>
      </c>
      <c r="W67" s="21">
        <v>35.1</v>
      </c>
      <c r="X67" s="21">
        <v>58.8</v>
      </c>
      <c r="Y67" s="12">
        <v>11.04</v>
      </c>
      <c r="Z67" s="12">
        <v>18.399999999999999</v>
      </c>
      <c r="AA67" s="12">
        <v>0.53</v>
      </c>
      <c r="AB67" s="12">
        <v>0.88</v>
      </c>
    </row>
    <row r="68" spans="1:28" ht="15" customHeight="1" x14ac:dyDescent="0.3">
      <c r="A68" s="12" t="s">
        <v>165</v>
      </c>
      <c r="B68" s="48" t="s">
        <v>166</v>
      </c>
      <c r="C68" s="14">
        <v>150</v>
      </c>
      <c r="D68" s="14">
        <v>180</v>
      </c>
      <c r="E68" s="12">
        <v>3.43</v>
      </c>
      <c r="F68" s="12">
        <v>4.1100000000000003</v>
      </c>
      <c r="G68" s="12">
        <v>7.1</v>
      </c>
      <c r="H68" s="12">
        <v>8.52</v>
      </c>
      <c r="I68" s="12">
        <v>25.3</v>
      </c>
      <c r="J68" s="12">
        <v>30.36</v>
      </c>
      <c r="K68" s="12">
        <v>170</v>
      </c>
      <c r="L68" s="12">
        <v>204</v>
      </c>
      <c r="M68" s="12">
        <v>0.03</v>
      </c>
      <c r="N68" s="12">
        <v>0.04</v>
      </c>
      <c r="O68" s="12">
        <v>0.17</v>
      </c>
      <c r="P68" s="12">
        <v>0.2</v>
      </c>
      <c r="Q68" s="12">
        <v>0.13</v>
      </c>
      <c r="R68" s="12">
        <v>0.15</v>
      </c>
      <c r="S68" s="12">
        <v>27.31</v>
      </c>
      <c r="T68" s="12">
        <v>32.770000000000003</v>
      </c>
      <c r="U68" s="21">
        <v>80.2</v>
      </c>
      <c r="V68" s="21">
        <v>96.28</v>
      </c>
      <c r="W68" s="21">
        <v>102.3</v>
      </c>
      <c r="X68" s="21">
        <v>123</v>
      </c>
      <c r="Y68" s="12">
        <v>34.450000000000003</v>
      </c>
      <c r="Z68" s="12">
        <v>41.37</v>
      </c>
      <c r="AA68" s="12">
        <v>1.24</v>
      </c>
      <c r="AB68" s="12">
        <v>1.5</v>
      </c>
    </row>
    <row r="69" spans="1:28" ht="15" customHeight="1" x14ac:dyDescent="0.3">
      <c r="A69" s="12" t="s">
        <v>167</v>
      </c>
      <c r="B69" s="48" t="s">
        <v>47</v>
      </c>
      <c r="C69" s="14">
        <v>100</v>
      </c>
      <c r="D69" s="14">
        <v>100</v>
      </c>
      <c r="E69" s="12">
        <v>15.14</v>
      </c>
      <c r="F69" s="12">
        <v>15.14</v>
      </c>
      <c r="G69" s="12">
        <v>10.6</v>
      </c>
      <c r="H69" s="12">
        <v>10.6</v>
      </c>
      <c r="I69" s="12">
        <v>6.95</v>
      </c>
      <c r="J69" s="12">
        <v>6.95</v>
      </c>
      <c r="K69" s="12">
        <v>228</v>
      </c>
      <c r="L69" s="12">
        <v>228</v>
      </c>
      <c r="M69" s="12">
        <v>0.04</v>
      </c>
      <c r="N69" s="12">
        <v>0.04</v>
      </c>
      <c r="O69" s="12">
        <v>0.1</v>
      </c>
      <c r="P69" s="12">
        <v>0.1</v>
      </c>
      <c r="Q69" s="12">
        <v>0.14000000000000001</v>
      </c>
      <c r="R69" s="12">
        <v>0.14000000000000001</v>
      </c>
      <c r="S69" s="12">
        <v>5.87</v>
      </c>
      <c r="T69" s="12">
        <v>5.87</v>
      </c>
      <c r="U69" s="21">
        <v>18.399999999999999</v>
      </c>
      <c r="V69" s="21">
        <v>18.399999999999999</v>
      </c>
      <c r="W69" s="21">
        <v>50</v>
      </c>
      <c r="X69" s="21">
        <v>50</v>
      </c>
      <c r="Y69" s="12">
        <v>28.38</v>
      </c>
      <c r="Z69" s="12">
        <v>28.38</v>
      </c>
      <c r="AA69" s="12">
        <v>1.48</v>
      </c>
      <c r="AB69" s="12">
        <v>1.48</v>
      </c>
    </row>
    <row r="70" spans="1:28" ht="15" customHeight="1" x14ac:dyDescent="0.3">
      <c r="A70" s="12" t="s">
        <v>212</v>
      </c>
      <c r="B70" s="48" t="s">
        <v>226</v>
      </c>
      <c r="C70" s="14">
        <v>30</v>
      </c>
      <c r="D70" s="14">
        <v>30</v>
      </c>
      <c r="E70" s="12">
        <v>0.3</v>
      </c>
      <c r="F70" s="12">
        <v>0.3</v>
      </c>
      <c r="G70" s="12">
        <v>1.4</v>
      </c>
      <c r="H70" s="12">
        <v>1.4</v>
      </c>
      <c r="I70" s="12">
        <v>1.8</v>
      </c>
      <c r="J70" s="12">
        <v>1.8</v>
      </c>
      <c r="K70" s="12">
        <v>21</v>
      </c>
      <c r="L70" s="12">
        <v>21</v>
      </c>
      <c r="M70" s="12">
        <v>0.12</v>
      </c>
      <c r="N70" s="12">
        <v>0.1</v>
      </c>
      <c r="O70" s="12">
        <v>7.0000000000000007E-2</v>
      </c>
      <c r="P70" s="12">
        <v>7.0000000000000007E-2</v>
      </c>
      <c r="Q70" s="12">
        <v>0.08</v>
      </c>
      <c r="R70" s="12">
        <v>0.08</v>
      </c>
      <c r="S70" s="12">
        <v>0.48</v>
      </c>
      <c r="T70" s="12">
        <v>0.48</v>
      </c>
      <c r="U70" s="21">
        <v>3.27</v>
      </c>
      <c r="V70" s="21">
        <v>3.27</v>
      </c>
      <c r="W70" s="21">
        <v>5.32</v>
      </c>
      <c r="X70" s="21">
        <v>5.32</v>
      </c>
      <c r="Y70" s="12">
        <v>2.19</v>
      </c>
      <c r="Z70" s="12">
        <v>2.19</v>
      </c>
      <c r="AA70" s="12">
        <v>7.0000000000000007E-2</v>
      </c>
      <c r="AB70" s="12">
        <v>7.0000000000000007E-2</v>
      </c>
    </row>
    <row r="71" spans="1:28" ht="15" customHeight="1" x14ac:dyDescent="0.3">
      <c r="A71" s="12" t="s">
        <v>147</v>
      </c>
      <c r="B71" s="48" t="s">
        <v>148</v>
      </c>
      <c r="C71" s="14">
        <v>200</v>
      </c>
      <c r="D71" s="14">
        <v>200</v>
      </c>
      <c r="E71" s="12">
        <v>0.54</v>
      </c>
      <c r="F71" s="12">
        <v>0.54</v>
      </c>
      <c r="G71" s="12">
        <v>0</v>
      </c>
      <c r="H71" s="12">
        <v>0</v>
      </c>
      <c r="I71" s="12">
        <v>17.579999999999998</v>
      </c>
      <c r="J71" s="12">
        <v>17.579999999999998</v>
      </c>
      <c r="K71" s="12">
        <v>70.53</v>
      </c>
      <c r="L71" s="12">
        <v>70.53</v>
      </c>
      <c r="M71" s="12">
        <v>0.18</v>
      </c>
      <c r="N71" s="12">
        <v>0.18</v>
      </c>
      <c r="O71" s="12">
        <v>5.0000000000000001E-3</v>
      </c>
      <c r="P71" s="12">
        <v>5.0000000000000001E-3</v>
      </c>
      <c r="Q71" s="12">
        <v>0.02</v>
      </c>
      <c r="R71" s="12">
        <v>0.02</v>
      </c>
      <c r="S71" s="12">
        <v>0.03</v>
      </c>
      <c r="T71" s="12">
        <v>0.03</v>
      </c>
      <c r="U71" s="21">
        <v>2.56</v>
      </c>
      <c r="V71" s="21">
        <v>2.56</v>
      </c>
      <c r="W71" s="21">
        <v>3.56</v>
      </c>
      <c r="X71" s="21">
        <v>3.56</v>
      </c>
      <c r="Y71" s="12">
        <v>1.74</v>
      </c>
      <c r="Z71" s="12">
        <v>1.74</v>
      </c>
      <c r="AA71" s="12">
        <v>0.1</v>
      </c>
      <c r="AB71" s="12">
        <v>0.1</v>
      </c>
    </row>
    <row r="72" spans="1:28" ht="15" customHeight="1" x14ac:dyDescent="0.3">
      <c r="A72" s="12"/>
      <c r="B72" s="48" t="s">
        <v>136</v>
      </c>
      <c r="C72" s="14">
        <v>30</v>
      </c>
      <c r="D72" s="14">
        <v>50</v>
      </c>
      <c r="E72" s="12">
        <v>3.37</v>
      </c>
      <c r="F72" s="12">
        <v>5.62</v>
      </c>
      <c r="G72" s="12">
        <v>1.78</v>
      </c>
      <c r="H72" s="12">
        <v>2.97</v>
      </c>
      <c r="I72" s="12">
        <v>12.6</v>
      </c>
      <c r="J72" s="12">
        <v>21</v>
      </c>
      <c r="K72" s="12">
        <v>90</v>
      </c>
      <c r="L72" s="12">
        <v>150</v>
      </c>
      <c r="M72" s="12">
        <v>0</v>
      </c>
      <c r="N72" s="12">
        <v>0</v>
      </c>
      <c r="O72" s="12">
        <v>0.05</v>
      </c>
      <c r="P72" s="12">
        <v>7.0000000000000007E-2</v>
      </c>
      <c r="Q72" s="12">
        <v>1.4999999999999999E-2</v>
      </c>
      <c r="R72" s="12">
        <v>0.02</v>
      </c>
      <c r="S72" s="12">
        <v>0</v>
      </c>
      <c r="T72" s="12">
        <v>0</v>
      </c>
      <c r="U72" s="21">
        <v>6.9</v>
      </c>
      <c r="V72" s="21">
        <v>11.5</v>
      </c>
      <c r="W72" s="21">
        <v>0</v>
      </c>
      <c r="X72" s="21">
        <v>0</v>
      </c>
      <c r="Y72" s="12">
        <v>0</v>
      </c>
      <c r="Z72" s="12">
        <v>0</v>
      </c>
      <c r="AA72" s="12">
        <v>0.6</v>
      </c>
      <c r="AB72" s="12">
        <v>0.08</v>
      </c>
    </row>
    <row r="73" spans="1:28" s="8" customFormat="1" ht="15" customHeight="1" x14ac:dyDescent="0.3">
      <c r="A73" s="6"/>
      <c r="B73" s="46" t="s">
        <v>234</v>
      </c>
      <c r="C73" s="13"/>
      <c r="D73" s="13"/>
      <c r="E73" s="6">
        <f>E67+E69+E70+E71+E72</f>
        <v>20.310000000000002</v>
      </c>
      <c r="F73" s="6">
        <f t="shared" ref="F73:H73" si="11">F67+F69+F70+F71+F72</f>
        <v>22.17</v>
      </c>
      <c r="G73" s="6">
        <f t="shared" si="11"/>
        <v>16.829999999999998</v>
      </c>
      <c r="H73" s="6">
        <f t="shared" si="11"/>
        <v>20.049999999999997</v>
      </c>
      <c r="I73" s="6">
        <f>I67+I68+I69+I70+I71+I72+I58</f>
        <v>92.37</v>
      </c>
      <c r="J73" s="6">
        <f>J67+J68+J69+J70+J71+J72+J58</f>
        <v>113.03999999999999</v>
      </c>
      <c r="K73" s="6">
        <f t="shared" ref="K73:AB73" si="12">K67+K68+K69+K70+K71+K72</f>
        <v>612.83000000000004</v>
      </c>
      <c r="L73" s="6">
        <f t="shared" si="12"/>
        <v>729.03</v>
      </c>
      <c r="M73" s="6">
        <f t="shared" si="12"/>
        <v>0.67999999999999994</v>
      </c>
      <c r="N73" s="6">
        <f t="shared" si="12"/>
        <v>0.88000000000000012</v>
      </c>
      <c r="O73" s="6">
        <f t="shared" si="12"/>
        <v>0.43500000000000005</v>
      </c>
      <c r="P73" s="6">
        <f t="shared" si="12"/>
        <v>0.505</v>
      </c>
      <c r="Q73" s="6">
        <f t="shared" si="12"/>
        <v>0.43500000000000005</v>
      </c>
      <c r="R73" s="6">
        <f t="shared" si="12"/>
        <v>0.49000000000000005</v>
      </c>
      <c r="S73" s="6">
        <f t="shared" si="12"/>
        <v>39.989999999999995</v>
      </c>
      <c r="T73" s="6">
        <f t="shared" si="12"/>
        <v>49.65</v>
      </c>
      <c r="U73" s="19">
        <f t="shared" si="12"/>
        <v>124.71</v>
      </c>
      <c r="V73" s="19">
        <f t="shared" si="12"/>
        <v>154.31</v>
      </c>
      <c r="W73" s="19">
        <f t="shared" si="12"/>
        <v>196.28</v>
      </c>
      <c r="X73" s="19">
        <f t="shared" si="12"/>
        <v>240.68</v>
      </c>
      <c r="Y73" s="6">
        <f t="shared" si="12"/>
        <v>77.8</v>
      </c>
      <c r="Z73" s="6">
        <f t="shared" si="12"/>
        <v>92.079999999999984</v>
      </c>
      <c r="AA73" s="6">
        <f t="shared" si="12"/>
        <v>4.0199999999999996</v>
      </c>
      <c r="AB73" s="6">
        <f t="shared" si="12"/>
        <v>4.1099999999999994</v>
      </c>
    </row>
    <row r="74" spans="1:28" ht="15" customHeight="1" x14ac:dyDescent="0.3">
      <c r="A74" s="12"/>
      <c r="B74" s="47" t="s">
        <v>24</v>
      </c>
      <c r="C74" s="14"/>
      <c r="D74" s="14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21"/>
      <c r="V74" s="21"/>
      <c r="W74" s="21"/>
      <c r="X74" s="21"/>
      <c r="Y74" s="12"/>
      <c r="Z74" s="12"/>
      <c r="AA74" s="12"/>
      <c r="AB74" s="12"/>
    </row>
    <row r="75" spans="1:28" s="20" customFormat="1" ht="15" customHeight="1" x14ac:dyDescent="0.3">
      <c r="A75" s="21" t="s">
        <v>283</v>
      </c>
      <c r="B75" s="49" t="s">
        <v>282</v>
      </c>
      <c r="C75" s="30">
        <v>60</v>
      </c>
      <c r="D75" s="30">
        <v>100</v>
      </c>
      <c r="E75" s="21">
        <v>0.7</v>
      </c>
      <c r="F75" s="21">
        <v>1.17</v>
      </c>
      <c r="G75" s="21">
        <v>3.06</v>
      </c>
      <c r="H75" s="21">
        <v>5.0999999999999996</v>
      </c>
      <c r="I75" s="21">
        <v>6.65</v>
      </c>
      <c r="J75" s="21">
        <v>11.09</v>
      </c>
      <c r="K75" s="21">
        <v>63.6</v>
      </c>
      <c r="L75" s="21">
        <v>106</v>
      </c>
      <c r="M75" s="21">
        <v>0</v>
      </c>
      <c r="N75" s="21">
        <v>0</v>
      </c>
      <c r="O75" s="21">
        <v>1.7000000000000001E-2</v>
      </c>
      <c r="P75" s="21">
        <v>0.03</v>
      </c>
      <c r="Q75" s="21">
        <v>1.7000000000000001E-2</v>
      </c>
      <c r="R75" s="21">
        <v>0.03</v>
      </c>
      <c r="S75" s="21">
        <v>14.85</v>
      </c>
      <c r="T75" s="21">
        <v>24.75</v>
      </c>
      <c r="U75" s="21">
        <v>20.94</v>
      </c>
      <c r="V75" s="21">
        <v>34.9</v>
      </c>
      <c r="W75" s="21">
        <v>17.61</v>
      </c>
      <c r="X75" s="21">
        <v>27.85</v>
      </c>
      <c r="Y75" s="21">
        <v>10.98</v>
      </c>
      <c r="Z75" s="21">
        <v>18.3</v>
      </c>
      <c r="AA75" s="21">
        <v>0.57999999999999996</v>
      </c>
      <c r="AB75" s="21">
        <v>0.98</v>
      </c>
    </row>
    <row r="76" spans="1:28" ht="15" customHeight="1" x14ac:dyDescent="0.3">
      <c r="A76" s="12" t="s">
        <v>140</v>
      </c>
      <c r="B76" s="48" t="s">
        <v>141</v>
      </c>
      <c r="C76" s="14" t="s">
        <v>142</v>
      </c>
      <c r="D76" s="14" t="s">
        <v>142</v>
      </c>
      <c r="E76" s="12">
        <v>7.5</v>
      </c>
      <c r="F76" s="12">
        <v>7.5</v>
      </c>
      <c r="G76" s="12">
        <v>7.99</v>
      </c>
      <c r="H76" s="12">
        <v>7.99</v>
      </c>
      <c r="I76" s="12">
        <v>23.09</v>
      </c>
      <c r="J76" s="12">
        <v>23.09</v>
      </c>
      <c r="K76" s="12">
        <v>150</v>
      </c>
      <c r="L76" s="12">
        <v>150</v>
      </c>
      <c r="M76" s="12">
        <v>0.27</v>
      </c>
      <c r="N76" s="12">
        <v>0.27</v>
      </c>
      <c r="O76" s="12">
        <v>0.06</v>
      </c>
      <c r="P76" s="12">
        <v>0.06</v>
      </c>
      <c r="Q76" s="12">
        <v>0.28000000000000003</v>
      </c>
      <c r="R76" s="12">
        <v>0.28000000000000003</v>
      </c>
      <c r="S76" s="12">
        <v>9.9</v>
      </c>
      <c r="T76" s="12">
        <v>9.9</v>
      </c>
      <c r="U76" s="21">
        <v>44.87</v>
      </c>
      <c r="V76" s="21">
        <v>44.87</v>
      </c>
      <c r="W76" s="21">
        <v>81.62</v>
      </c>
      <c r="X76" s="21">
        <v>81.62</v>
      </c>
      <c r="Y76" s="12">
        <v>26.53</v>
      </c>
      <c r="Z76" s="12">
        <v>26.53</v>
      </c>
      <c r="AA76" s="12">
        <v>1.47</v>
      </c>
      <c r="AB76" s="12">
        <v>1.47</v>
      </c>
    </row>
    <row r="77" spans="1:28" ht="15" customHeight="1" x14ac:dyDescent="0.3">
      <c r="A77" s="12" t="s">
        <v>171</v>
      </c>
      <c r="B77" s="48" t="s">
        <v>216</v>
      </c>
      <c r="C77" s="14">
        <v>200</v>
      </c>
      <c r="D77" s="14">
        <v>220</v>
      </c>
      <c r="E77" s="12">
        <v>11.33</v>
      </c>
      <c r="F77" s="12">
        <v>12.46</v>
      </c>
      <c r="G77" s="12">
        <v>16.8</v>
      </c>
      <c r="H77" s="12">
        <v>18.48</v>
      </c>
      <c r="I77" s="12">
        <v>34.35</v>
      </c>
      <c r="J77" s="12">
        <v>37.78</v>
      </c>
      <c r="K77" s="12">
        <v>354</v>
      </c>
      <c r="L77" s="12">
        <v>389.4</v>
      </c>
      <c r="M77" s="12">
        <v>0</v>
      </c>
      <c r="N77" s="12">
        <v>0</v>
      </c>
      <c r="O77" s="12">
        <v>0.34</v>
      </c>
      <c r="P77" s="12">
        <v>0.37</v>
      </c>
      <c r="Q77" s="12">
        <v>0.24</v>
      </c>
      <c r="R77" s="12">
        <v>0.26</v>
      </c>
      <c r="S77" s="12">
        <v>1.1000000000000001</v>
      </c>
      <c r="T77" s="12">
        <v>1.21</v>
      </c>
      <c r="U77" s="21">
        <v>26.6</v>
      </c>
      <c r="V77" s="21">
        <v>29.2</v>
      </c>
      <c r="W77" s="21">
        <v>336</v>
      </c>
      <c r="X77" s="21">
        <v>369</v>
      </c>
      <c r="Y77" s="12">
        <v>159</v>
      </c>
      <c r="Z77" s="12">
        <v>175</v>
      </c>
      <c r="AA77" s="12">
        <v>0.65</v>
      </c>
      <c r="AB77" s="12">
        <v>0.71</v>
      </c>
    </row>
    <row r="78" spans="1:28" ht="15" customHeight="1" x14ac:dyDescent="0.3">
      <c r="A78" s="12" t="s">
        <v>227</v>
      </c>
      <c r="B78" s="48" t="s">
        <v>217</v>
      </c>
      <c r="C78" s="14">
        <v>200</v>
      </c>
      <c r="D78" s="14">
        <v>200</v>
      </c>
      <c r="E78" s="12">
        <v>4.68</v>
      </c>
      <c r="F78" s="12">
        <v>4.68</v>
      </c>
      <c r="G78" s="12">
        <v>5.12</v>
      </c>
      <c r="H78" s="12">
        <v>5.12</v>
      </c>
      <c r="I78" s="12">
        <v>22.5</v>
      </c>
      <c r="J78" s="12">
        <v>22.5</v>
      </c>
      <c r="K78" s="12">
        <v>175</v>
      </c>
      <c r="L78" s="12">
        <v>175</v>
      </c>
      <c r="M78" s="12">
        <v>1.4999999999999999E-2</v>
      </c>
      <c r="N78" s="12">
        <v>1.4999999999999999E-2</v>
      </c>
      <c r="O78" s="12">
        <v>0.06</v>
      </c>
      <c r="P78" s="12">
        <v>0.06</v>
      </c>
      <c r="Q78" s="12">
        <v>0.2</v>
      </c>
      <c r="R78" s="12">
        <v>0.2</v>
      </c>
      <c r="S78" s="12">
        <v>1.95</v>
      </c>
      <c r="T78" s="12">
        <v>1.95</v>
      </c>
      <c r="U78" s="21">
        <v>181.4</v>
      </c>
      <c r="V78" s="21">
        <v>181.4</v>
      </c>
      <c r="W78" s="21">
        <v>148</v>
      </c>
      <c r="X78" s="21">
        <v>148</v>
      </c>
      <c r="Y78" s="12">
        <v>24.82</v>
      </c>
      <c r="Z78" s="12">
        <v>24.82</v>
      </c>
      <c r="AA78" s="12">
        <v>0.43</v>
      </c>
      <c r="AB78" s="12">
        <v>0.43</v>
      </c>
    </row>
    <row r="79" spans="1:28" ht="15" customHeight="1" x14ac:dyDescent="0.3">
      <c r="A79" s="12"/>
      <c r="B79" s="48" t="s">
        <v>136</v>
      </c>
      <c r="C79" s="14">
        <v>30</v>
      </c>
      <c r="D79" s="14">
        <v>50</v>
      </c>
      <c r="E79" s="12">
        <v>3.37</v>
      </c>
      <c r="F79" s="12">
        <v>5.62</v>
      </c>
      <c r="G79" s="12">
        <v>1.78</v>
      </c>
      <c r="H79" s="12">
        <v>2.97</v>
      </c>
      <c r="I79" s="12">
        <v>12.6</v>
      </c>
      <c r="J79" s="12">
        <v>21</v>
      </c>
      <c r="K79" s="12">
        <v>90</v>
      </c>
      <c r="L79" s="12">
        <v>150</v>
      </c>
      <c r="M79" s="12">
        <v>0</v>
      </c>
      <c r="N79" s="12">
        <v>0</v>
      </c>
      <c r="O79" s="12">
        <v>0.05</v>
      </c>
      <c r="P79" s="12">
        <v>7.0000000000000007E-2</v>
      </c>
      <c r="Q79" s="12">
        <v>1.4999999999999999E-2</v>
      </c>
      <c r="R79" s="12">
        <v>0.02</v>
      </c>
      <c r="S79" s="12">
        <v>0</v>
      </c>
      <c r="T79" s="12">
        <v>0</v>
      </c>
      <c r="U79" s="21">
        <v>6.9</v>
      </c>
      <c r="V79" s="21">
        <v>11.5</v>
      </c>
      <c r="W79" s="21">
        <v>0</v>
      </c>
      <c r="X79" s="21">
        <v>0</v>
      </c>
      <c r="Y79" s="12">
        <v>0</v>
      </c>
      <c r="Z79" s="12">
        <v>0</v>
      </c>
      <c r="AA79" s="12">
        <v>0.6</v>
      </c>
      <c r="AB79" s="12">
        <v>0.08</v>
      </c>
    </row>
    <row r="80" spans="1:28" s="8" customFormat="1" ht="15" customHeight="1" x14ac:dyDescent="0.3">
      <c r="A80" s="6"/>
      <c r="B80" s="46" t="s">
        <v>233</v>
      </c>
      <c r="C80" s="13"/>
      <c r="D80" s="13"/>
      <c r="E80" s="6">
        <f>E77+E76+E78+E79+E75</f>
        <v>27.58</v>
      </c>
      <c r="F80" s="6">
        <f t="shared" ref="F80:AB80" si="13">F77+F76+F78+F79+F75</f>
        <v>31.43</v>
      </c>
      <c r="G80" s="6">
        <f t="shared" si="13"/>
        <v>34.75</v>
      </c>
      <c r="H80" s="6">
        <f t="shared" si="13"/>
        <v>39.660000000000004</v>
      </c>
      <c r="I80" s="6">
        <f>I77+I76+I78+I79+I75+I71</f>
        <v>116.77</v>
      </c>
      <c r="J80" s="6">
        <f>J77+J76+J78+J79+J75+J71</f>
        <v>133.04000000000002</v>
      </c>
      <c r="K80" s="6">
        <f t="shared" si="13"/>
        <v>832.6</v>
      </c>
      <c r="L80" s="6">
        <f t="shared" si="13"/>
        <v>970.4</v>
      </c>
      <c r="M80" s="6">
        <f t="shared" si="13"/>
        <v>0.28500000000000003</v>
      </c>
      <c r="N80" s="6">
        <f t="shared" si="13"/>
        <v>0.28500000000000003</v>
      </c>
      <c r="O80" s="6">
        <f t="shared" si="13"/>
        <v>0.52700000000000002</v>
      </c>
      <c r="P80" s="6">
        <f t="shared" si="13"/>
        <v>0.59000000000000008</v>
      </c>
      <c r="Q80" s="6">
        <f t="shared" si="13"/>
        <v>0.752</v>
      </c>
      <c r="R80" s="6">
        <f t="shared" si="13"/>
        <v>0.79</v>
      </c>
      <c r="S80" s="6">
        <f t="shared" si="13"/>
        <v>27.799999999999997</v>
      </c>
      <c r="T80" s="6">
        <f t="shared" si="13"/>
        <v>37.81</v>
      </c>
      <c r="U80" s="19">
        <f t="shared" si="13"/>
        <v>280.70999999999998</v>
      </c>
      <c r="V80" s="19">
        <f t="shared" si="13"/>
        <v>301.87</v>
      </c>
      <c r="W80" s="19">
        <f>W77+W78+W79+W75</f>
        <v>501.61</v>
      </c>
      <c r="X80" s="19">
        <f>X77+X78+X79+X75</f>
        <v>544.85</v>
      </c>
      <c r="Y80" s="6">
        <f t="shared" si="13"/>
        <v>221.32999999999998</v>
      </c>
      <c r="Z80" s="6">
        <f t="shared" si="13"/>
        <v>244.65</v>
      </c>
      <c r="AA80" s="6">
        <f t="shared" si="13"/>
        <v>3.7300000000000004</v>
      </c>
      <c r="AB80" s="6">
        <f t="shared" si="13"/>
        <v>3.67</v>
      </c>
    </row>
    <row r="81" spans="1:28" ht="15" customHeight="1" x14ac:dyDescent="0.3">
      <c r="A81" s="6"/>
      <c r="B81" s="50" t="s">
        <v>149</v>
      </c>
      <c r="C81" s="13"/>
      <c r="D81" s="13"/>
      <c r="E81" s="6">
        <f>E73+E80</f>
        <v>47.89</v>
      </c>
      <c r="F81" s="6">
        <f t="shared" ref="F81:AB81" si="14">F73+F80</f>
        <v>53.6</v>
      </c>
      <c r="G81" s="6">
        <f t="shared" si="14"/>
        <v>51.58</v>
      </c>
      <c r="H81" s="6">
        <f t="shared" si="14"/>
        <v>59.71</v>
      </c>
      <c r="I81" s="6">
        <f t="shared" si="14"/>
        <v>209.14</v>
      </c>
      <c r="J81" s="6">
        <f t="shared" si="14"/>
        <v>246.08</v>
      </c>
      <c r="K81" s="6">
        <f t="shared" si="14"/>
        <v>1445.43</v>
      </c>
      <c r="L81" s="6">
        <f t="shared" si="14"/>
        <v>1699.4299999999998</v>
      </c>
      <c r="M81" s="6">
        <f t="shared" si="14"/>
        <v>0.96499999999999997</v>
      </c>
      <c r="N81" s="6">
        <f t="shared" si="14"/>
        <v>1.165</v>
      </c>
      <c r="O81" s="6">
        <f t="shared" si="14"/>
        <v>0.96200000000000008</v>
      </c>
      <c r="P81" s="6">
        <f t="shared" si="14"/>
        <v>1.0950000000000002</v>
      </c>
      <c r="Q81" s="6">
        <f t="shared" si="14"/>
        <v>1.1870000000000001</v>
      </c>
      <c r="R81" s="6">
        <f t="shared" si="14"/>
        <v>1.28</v>
      </c>
      <c r="S81" s="6">
        <f t="shared" si="14"/>
        <v>67.789999999999992</v>
      </c>
      <c r="T81" s="6">
        <f t="shared" si="14"/>
        <v>87.460000000000008</v>
      </c>
      <c r="U81" s="19">
        <f t="shared" si="14"/>
        <v>405.41999999999996</v>
      </c>
      <c r="V81" s="19">
        <f t="shared" si="14"/>
        <v>456.18</v>
      </c>
      <c r="W81" s="19">
        <f t="shared" si="14"/>
        <v>697.89</v>
      </c>
      <c r="X81" s="19">
        <f t="shared" si="14"/>
        <v>785.53</v>
      </c>
      <c r="Y81" s="6">
        <f t="shared" si="14"/>
        <v>299.13</v>
      </c>
      <c r="Z81" s="6">
        <f t="shared" si="14"/>
        <v>336.73</v>
      </c>
      <c r="AA81" s="6">
        <f t="shared" si="14"/>
        <v>7.75</v>
      </c>
      <c r="AB81" s="6">
        <f t="shared" si="14"/>
        <v>7.7799999999999994</v>
      </c>
    </row>
    <row r="82" spans="1:28" ht="15" customHeight="1" x14ac:dyDescent="0.3">
      <c r="A82" s="12"/>
      <c r="B82" s="48"/>
      <c r="C82" s="14"/>
      <c r="D82" s="14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21"/>
      <c r="V82" s="21"/>
      <c r="W82" s="21"/>
      <c r="X82" s="21"/>
      <c r="Y82" s="12"/>
      <c r="Z82" s="12"/>
      <c r="AA82" s="12"/>
      <c r="AB82" s="12"/>
    </row>
    <row r="83" spans="1:28" ht="15" customHeight="1" x14ac:dyDescent="0.3">
      <c r="A83" s="12"/>
      <c r="B83" s="46" t="s">
        <v>181</v>
      </c>
      <c r="C83" s="14"/>
      <c r="D83" s="14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21"/>
      <c r="V83" s="21"/>
      <c r="W83" s="21"/>
      <c r="X83" s="21"/>
      <c r="Y83" s="12"/>
      <c r="Z83" s="12"/>
      <c r="AA83" s="12"/>
      <c r="AB83" s="12"/>
    </row>
    <row r="84" spans="1:28" ht="15" customHeight="1" x14ac:dyDescent="0.3">
      <c r="A84" s="12"/>
      <c r="B84" s="47" t="s">
        <v>6</v>
      </c>
      <c r="C84" s="14"/>
      <c r="D84" s="14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21"/>
      <c r="V84" s="21"/>
      <c r="W84" s="21"/>
      <c r="X84" s="21"/>
      <c r="Y84" s="12"/>
      <c r="Z84" s="12"/>
      <c r="AA84" s="12"/>
      <c r="AB84" s="12"/>
    </row>
    <row r="85" spans="1:28" s="20" customFormat="1" ht="15" customHeight="1" x14ac:dyDescent="0.3">
      <c r="A85" s="21" t="s">
        <v>151</v>
      </c>
      <c r="B85" s="49" t="s">
        <v>152</v>
      </c>
      <c r="C85" s="30">
        <v>60</v>
      </c>
      <c r="D85" s="30">
        <v>100</v>
      </c>
      <c r="E85" s="21">
        <v>0.82</v>
      </c>
      <c r="F85" s="21">
        <v>1.36</v>
      </c>
      <c r="G85" s="21">
        <v>3.05</v>
      </c>
      <c r="H85" s="21">
        <v>5.08</v>
      </c>
      <c r="I85" s="21">
        <v>8.81</v>
      </c>
      <c r="J85" s="21">
        <v>14.68</v>
      </c>
      <c r="K85" s="21">
        <v>55.68</v>
      </c>
      <c r="L85" s="21">
        <v>92.8</v>
      </c>
      <c r="M85" s="21">
        <v>0</v>
      </c>
      <c r="N85" s="21">
        <v>0</v>
      </c>
      <c r="O85" s="21">
        <v>1.4999999999999999E-2</v>
      </c>
      <c r="P85" s="21">
        <v>2.5000000000000001E-2</v>
      </c>
      <c r="Q85" s="21">
        <v>2.5000000000000001E-2</v>
      </c>
      <c r="R85" s="21">
        <v>3.3000000000000002E-2</v>
      </c>
      <c r="S85" s="21">
        <v>5.5</v>
      </c>
      <c r="T85" s="21">
        <v>8</v>
      </c>
      <c r="U85" s="21">
        <v>16.75</v>
      </c>
      <c r="V85" s="21">
        <v>27.92</v>
      </c>
      <c r="W85" s="21">
        <v>21.78</v>
      </c>
      <c r="X85" s="21">
        <v>36.299999999999997</v>
      </c>
      <c r="Y85" s="21">
        <v>10.5</v>
      </c>
      <c r="Z85" s="21">
        <v>17.5</v>
      </c>
      <c r="AA85" s="21">
        <v>0.63</v>
      </c>
      <c r="AB85" s="21">
        <v>1.05</v>
      </c>
    </row>
    <row r="86" spans="1:28" ht="15" customHeight="1" x14ac:dyDescent="0.3">
      <c r="A86" s="12" t="s">
        <v>143</v>
      </c>
      <c r="B86" s="48" t="s">
        <v>144</v>
      </c>
      <c r="C86" s="14">
        <v>150</v>
      </c>
      <c r="D86" s="14">
        <v>180</v>
      </c>
      <c r="E86" s="12">
        <v>5.47</v>
      </c>
      <c r="F86" s="12">
        <v>6.84</v>
      </c>
      <c r="G86" s="12">
        <v>6.37</v>
      </c>
      <c r="H86" s="12">
        <v>8.9499999999999993</v>
      </c>
      <c r="I86" s="12">
        <v>36.340000000000003</v>
      </c>
      <c r="J86" s="12">
        <v>45.43</v>
      </c>
      <c r="K86" s="12">
        <v>224</v>
      </c>
      <c r="L86" s="12">
        <v>268.8</v>
      </c>
      <c r="M86" s="12">
        <v>0.03</v>
      </c>
      <c r="N86" s="12">
        <v>0.04</v>
      </c>
      <c r="O86" s="12">
        <v>0.09</v>
      </c>
      <c r="P86" s="12">
        <v>1.0999999999999999E-2</v>
      </c>
      <c r="Q86" s="12">
        <v>0.02</v>
      </c>
      <c r="R86" s="12">
        <v>0.03</v>
      </c>
      <c r="S86" s="12">
        <v>0</v>
      </c>
      <c r="T86" s="12">
        <v>0</v>
      </c>
      <c r="U86" s="21">
        <v>118.1</v>
      </c>
      <c r="V86" s="21">
        <v>147.19999999999999</v>
      </c>
      <c r="W86" s="21">
        <v>247.64</v>
      </c>
      <c r="X86" s="21">
        <v>308.64999999999998</v>
      </c>
      <c r="Y86" s="12">
        <v>8.36</v>
      </c>
      <c r="Z86" s="12">
        <v>10.45</v>
      </c>
      <c r="AA86" s="12">
        <v>0.85</v>
      </c>
      <c r="AB86" s="12">
        <v>1.06</v>
      </c>
    </row>
    <row r="87" spans="1:28" ht="15" customHeight="1" x14ac:dyDescent="0.3">
      <c r="A87" s="12" t="s">
        <v>228</v>
      </c>
      <c r="B87" s="48" t="s">
        <v>218</v>
      </c>
      <c r="C87" s="14">
        <v>100</v>
      </c>
      <c r="D87" s="14">
        <v>100</v>
      </c>
      <c r="E87" s="12">
        <v>9.44</v>
      </c>
      <c r="F87" s="12">
        <v>9.44</v>
      </c>
      <c r="G87" s="12">
        <v>6.74</v>
      </c>
      <c r="H87" s="12">
        <v>6.74</v>
      </c>
      <c r="I87" s="12">
        <v>0.52</v>
      </c>
      <c r="J87" s="12">
        <v>0.52</v>
      </c>
      <c r="K87" s="12">
        <v>130</v>
      </c>
      <c r="L87" s="12">
        <v>130</v>
      </c>
      <c r="M87" s="12">
        <v>0.04</v>
      </c>
      <c r="N87" s="12">
        <v>0.04</v>
      </c>
      <c r="O87" s="12">
        <v>0.09</v>
      </c>
      <c r="P87" s="12">
        <v>0.09</v>
      </c>
      <c r="Q87" s="12">
        <v>0.15</v>
      </c>
      <c r="R87" s="12">
        <v>0.15</v>
      </c>
      <c r="S87" s="12">
        <v>6.34</v>
      </c>
      <c r="T87" s="12">
        <v>6.34</v>
      </c>
      <c r="U87" s="21">
        <v>14.5</v>
      </c>
      <c r="V87" s="21">
        <v>14.5</v>
      </c>
      <c r="W87" s="21">
        <v>1.35</v>
      </c>
      <c r="X87" s="21">
        <v>1.35</v>
      </c>
      <c r="Y87" s="12">
        <v>19.7</v>
      </c>
      <c r="Z87" s="12">
        <v>19.7</v>
      </c>
      <c r="AA87" s="12">
        <v>1.3</v>
      </c>
      <c r="AB87" s="12">
        <v>1.3</v>
      </c>
    </row>
    <row r="88" spans="1:28" ht="15" customHeight="1" x14ac:dyDescent="0.3">
      <c r="A88" s="12" t="s">
        <v>212</v>
      </c>
      <c r="B88" s="48" t="s">
        <v>226</v>
      </c>
      <c r="C88" s="14">
        <v>30</v>
      </c>
      <c r="D88" s="14">
        <v>30</v>
      </c>
      <c r="E88" s="12">
        <v>0.3</v>
      </c>
      <c r="F88" s="12">
        <v>0.3</v>
      </c>
      <c r="G88" s="12">
        <v>1.4</v>
      </c>
      <c r="H88" s="12">
        <v>1.4</v>
      </c>
      <c r="I88" s="12">
        <v>1.8</v>
      </c>
      <c r="J88" s="12">
        <v>1.8</v>
      </c>
      <c r="K88" s="12">
        <v>21</v>
      </c>
      <c r="L88" s="12">
        <v>21</v>
      </c>
      <c r="M88" s="12">
        <v>0.12</v>
      </c>
      <c r="N88" s="12">
        <v>0.1</v>
      </c>
      <c r="O88" s="12">
        <v>7.0000000000000007E-2</v>
      </c>
      <c r="P88" s="12">
        <v>7.0000000000000007E-2</v>
      </c>
      <c r="Q88" s="12">
        <v>0.08</v>
      </c>
      <c r="R88" s="12">
        <v>0.08</v>
      </c>
      <c r="S88" s="12">
        <v>0.48</v>
      </c>
      <c r="T88" s="12">
        <v>0.48</v>
      </c>
      <c r="U88" s="21">
        <v>3.27</v>
      </c>
      <c r="V88" s="21">
        <v>3.27</v>
      </c>
      <c r="W88" s="21">
        <v>5.32</v>
      </c>
      <c r="X88" s="21">
        <v>5.32</v>
      </c>
      <c r="Y88" s="12">
        <v>2.19</v>
      </c>
      <c r="Z88" s="12">
        <v>2.19</v>
      </c>
      <c r="AA88" s="12">
        <v>7.0000000000000007E-2</v>
      </c>
      <c r="AB88" s="12">
        <v>7.0000000000000007E-2</v>
      </c>
    </row>
    <row r="89" spans="1:28" ht="15" customHeight="1" x14ac:dyDescent="0.3">
      <c r="A89" s="12"/>
      <c r="B89" s="48" t="s">
        <v>136</v>
      </c>
      <c r="C89" s="14">
        <v>30</v>
      </c>
      <c r="D89" s="14">
        <v>50</v>
      </c>
      <c r="E89" s="12">
        <v>3.37</v>
      </c>
      <c r="F89" s="12">
        <v>5.62</v>
      </c>
      <c r="G89" s="12">
        <v>1.78</v>
      </c>
      <c r="H89" s="12">
        <v>2.97</v>
      </c>
      <c r="I89" s="12">
        <v>12.6</v>
      </c>
      <c r="J89" s="12">
        <v>21</v>
      </c>
      <c r="K89" s="12">
        <v>90</v>
      </c>
      <c r="L89" s="12">
        <v>150</v>
      </c>
      <c r="M89" s="12">
        <v>0</v>
      </c>
      <c r="N89" s="12">
        <v>0</v>
      </c>
      <c r="O89" s="12">
        <v>0.05</v>
      </c>
      <c r="P89" s="12">
        <v>7.0000000000000007E-2</v>
      </c>
      <c r="Q89" s="12">
        <v>1.4999999999999999E-2</v>
      </c>
      <c r="R89" s="12">
        <v>0.02</v>
      </c>
      <c r="S89" s="12">
        <v>0</v>
      </c>
      <c r="T89" s="12">
        <v>0</v>
      </c>
      <c r="U89" s="21">
        <v>6.9</v>
      </c>
      <c r="V89" s="21">
        <v>11.5</v>
      </c>
      <c r="W89" s="21">
        <v>0</v>
      </c>
      <c r="X89" s="21">
        <v>0</v>
      </c>
      <c r="Y89" s="12">
        <v>0</v>
      </c>
      <c r="Z89" s="12">
        <v>0</v>
      </c>
      <c r="AA89" s="12">
        <v>0.6</v>
      </c>
      <c r="AB89" s="12">
        <v>0.08</v>
      </c>
    </row>
    <row r="90" spans="1:28" ht="15" customHeight="1" x14ac:dyDescent="0.3">
      <c r="A90" s="12" t="s">
        <v>137</v>
      </c>
      <c r="B90" s="48" t="s">
        <v>138</v>
      </c>
      <c r="C90" s="14" t="s">
        <v>264</v>
      </c>
      <c r="D90" s="14" t="s">
        <v>264</v>
      </c>
      <c r="E90" s="12">
        <v>0.2</v>
      </c>
      <c r="F90" s="12">
        <v>0.2</v>
      </c>
      <c r="G90" s="12">
        <v>0.05</v>
      </c>
      <c r="H90" s="12">
        <v>0.05</v>
      </c>
      <c r="I90" s="12">
        <v>15.01</v>
      </c>
      <c r="J90" s="12">
        <v>15.01</v>
      </c>
      <c r="K90" s="12">
        <v>61.29</v>
      </c>
      <c r="L90" s="12">
        <v>61.29</v>
      </c>
      <c r="M90" s="12">
        <v>0.05</v>
      </c>
      <c r="N90" s="12">
        <v>0.05</v>
      </c>
      <c r="O90" s="12">
        <v>0</v>
      </c>
      <c r="P90" s="12">
        <v>0</v>
      </c>
      <c r="Q90" s="12">
        <v>0.01</v>
      </c>
      <c r="R90" s="12">
        <v>0.01</v>
      </c>
      <c r="S90" s="12">
        <v>0.1</v>
      </c>
      <c r="T90" s="12">
        <v>0.1</v>
      </c>
      <c r="U90" s="21">
        <v>5.25</v>
      </c>
      <c r="V90" s="21">
        <v>5.25</v>
      </c>
      <c r="W90" s="21">
        <v>8.24</v>
      </c>
      <c r="X90" s="21">
        <v>8.24</v>
      </c>
      <c r="Y90" s="12">
        <v>4.4000000000000004</v>
      </c>
      <c r="Z90" s="12">
        <v>4.4000000000000004</v>
      </c>
      <c r="AA90" s="12">
        <v>0.86</v>
      </c>
      <c r="AB90" s="12">
        <v>0.86</v>
      </c>
    </row>
    <row r="91" spans="1:28" s="8" customFormat="1" ht="15" customHeight="1" x14ac:dyDescent="0.3">
      <c r="A91" s="6"/>
      <c r="B91" s="46" t="s">
        <v>234</v>
      </c>
      <c r="C91" s="13"/>
      <c r="D91" s="13"/>
      <c r="E91" s="6">
        <f t="shared" ref="E91:H91" si="15">E85+E86+E87+E88+E89+E90+E97</f>
        <v>22.970000000000002</v>
      </c>
      <c r="F91" s="6">
        <f t="shared" si="15"/>
        <v>29.380000000000003</v>
      </c>
      <c r="G91" s="6">
        <f t="shared" si="15"/>
        <v>21.17</v>
      </c>
      <c r="H91" s="6">
        <f t="shared" si="15"/>
        <v>28.159999999999997</v>
      </c>
      <c r="I91" s="6">
        <f>I85+I86+I87+I88+I89+I90+I97</f>
        <v>87.68</v>
      </c>
      <c r="J91" s="6">
        <v>101.44</v>
      </c>
      <c r="K91" s="6">
        <f t="shared" ref="K91:AB91" si="16">K85+K86+K87+K88+K89+K90</f>
        <v>581.97</v>
      </c>
      <c r="L91" s="6">
        <f t="shared" si="16"/>
        <v>723.89</v>
      </c>
      <c r="M91" s="6">
        <f t="shared" si="16"/>
        <v>0.24</v>
      </c>
      <c r="N91" s="6">
        <f t="shared" si="16"/>
        <v>0.22999999999999998</v>
      </c>
      <c r="O91" s="6">
        <f t="shared" si="16"/>
        <v>0.315</v>
      </c>
      <c r="P91" s="6">
        <f t="shared" si="16"/>
        <v>0.26600000000000001</v>
      </c>
      <c r="Q91" s="6">
        <f t="shared" si="16"/>
        <v>0.30000000000000004</v>
      </c>
      <c r="R91" s="6">
        <f t="shared" si="16"/>
        <v>0.32300000000000001</v>
      </c>
      <c r="S91" s="6">
        <f t="shared" si="16"/>
        <v>12.42</v>
      </c>
      <c r="T91" s="6">
        <f t="shared" si="16"/>
        <v>14.92</v>
      </c>
      <c r="U91" s="19">
        <f t="shared" si="16"/>
        <v>164.77</v>
      </c>
      <c r="V91" s="19">
        <f t="shared" si="16"/>
        <v>209.64000000000001</v>
      </c>
      <c r="W91" s="19">
        <f t="shared" si="16"/>
        <v>284.33</v>
      </c>
      <c r="X91" s="19">
        <f t="shared" si="16"/>
        <v>359.86</v>
      </c>
      <c r="Y91" s="6">
        <f t="shared" si="16"/>
        <v>45.15</v>
      </c>
      <c r="Z91" s="6">
        <f t="shared" si="16"/>
        <v>54.239999999999995</v>
      </c>
      <c r="AA91" s="6">
        <f t="shared" si="16"/>
        <v>4.3100000000000005</v>
      </c>
      <c r="AB91" s="6">
        <f t="shared" si="16"/>
        <v>4.42</v>
      </c>
    </row>
    <row r="92" spans="1:28" ht="15" customHeight="1" x14ac:dyDescent="0.3">
      <c r="A92" s="12"/>
      <c r="B92" s="47" t="s">
        <v>24</v>
      </c>
      <c r="C92" s="14"/>
      <c r="D92" s="14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21"/>
      <c r="V92" s="21"/>
      <c r="W92" s="21"/>
      <c r="X92" s="21"/>
      <c r="Y92" s="12"/>
      <c r="Z92" s="12"/>
      <c r="AA92" s="12"/>
      <c r="AB92" s="12"/>
    </row>
    <row r="93" spans="1:28" ht="15" customHeight="1" x14ac:dyDescent="0.3">
      <c r="A93" s="12" t="s">
        <v>325</v>
      </c>
      <c r="B93" s="48" t="s">
        <v>269</v>
      </c>
      <c r="C93" s="14">
        <v>60</v>
      </c>
      <c r="D93" s="14">
        <v>100</v>
      </c>
      <c r="E93" s="12">
        <v>0.5</v>
      </c>
      <c r="F93" s="12">
        <v>0.83</v>
      </c>
      <c r="G93" s="12">
        <v>0.6</v>
      </c>
      <c r="H93" s="12">
        <v>1</v>
      </c>
      <c r="I93" s="12">
        <v>1.56</v>
      </c>
      <c r="J93" s="12">
        <v>2.6</v>
      </c>
      <c r="K93" s="12">
        <v>8.4</v>
      </c>
      <c r="L93" s="12">
        <v>14</v>
      </c>
      <c r="M93" s="12">
        <v>0</v>
      </c>
      <c r="N93" s="12">
        <v>0</v>
      </c>
      <c r="O93" s="12">
        <v>0.01</v>
      </c>
      <c r="P93" s="12">
        <v>1.6E-2</v>
      </c>
      <c r="Q93" s="12">
        <v>2.4E-2</v>
      </c>
      <c r="R93" s="12">
        <v>0.04</v>
      </c>
      <c r="S93" s="12">
        <v>6</v>
      </c>
      <c r="T93" s="12">
        <v>10</v>
      </c>
      <c r="U93" s="21">
        <v>13.8</v>
      </c>
      <c r="V93" s="21">
        <v>23</v>
      </c>
      <c r="W93" s="21">
        <v>25.2</v>
      </c>
      <c r="X93" s="21">
        <v>42</v>
      </c>
      <c r="Y93" s="12">
        <v>8.4</v>
      </c>
      <c r="Z93" s="12">
        <v>14</v>
      </c>
      <c r="AA93" s="12">
        <v>0.36</v>
      </c>
      <c r="AB93" s="12">
        <v>0.6</v>
      </c>
    </row>
    <row r="94" spans="1:28" ht="15" customHeight="1" x14ac:dyDescent="0.3">
      <c r="A94" s="12" t="s">
        <v>201</v>
      </c>
      <c r="B94" s="48" t="s">
        <v>202</v>
      </c>
      <c r="C94" s="14" t="s">
        <v>142</v>
      </c>
      <c r="D94" s="14" t="s">
        <v>142</v>
      </c>
      <c r="E94" s="12">
        <v>7.38</v>
      </c>
      <c r="F94" s="12">
        <v>7.38</v>
      </c>
      <c r="G94" s="12">
        <v>6.5</v>
      </c>
      <c r="H94" s="12">
        <v>6.5</v>
      </c>
      <c r="I94" s="12">
        <v>20.5</v>
      </c>
      <c r="J94" s="12">
        <v>20.5</v>
      </c>
      <c r="K94" s="12">
        <v>192</v>
      </c>
      <c r="L94" s="12">
        <v>192</v>
      </c>
      <c r="M94" s="12">
        <v>0</v>
      </c>
      <c r="N94" s="12">
        <v>0</v>
      </c>
      <c r="O94" s="12">
        <v>0.15</v>
      </c>
      <c r="P94" s="12">
        <v>0.15</v>
      </c>
      <c r="Q94" s="12">
        <v>0.44</v>
      </c>
      <c r="R94" s="12">
        <v>0.44</v>
      </c>
      <c r="S94" s="12">
        <v>10.5</v>
      </c>
      <c r="T94" s="12">
        <v>10.5</v>
      </c>
      <c r="U94" s="21">
        <v>109.6</v>
      </c>
      <c r="V94" s="21">
        <v>109.6</v>
      </c>
      <c r="W94" s="21">
        <v>112.8</v>
      </c>
      <c r="X94" s="21">
        <v>112.8</v>
      </c>
      <c r="Y94" s="12">
        <v>45.74</v>
      </c>
      <c r="Z94" s="12">
        <v>45.75</v>
      </c>
      <c r="AA94" s="12">
        <v>1.9</v>
      </c>
      <c r="AB94" s="12">
        <v>1.9</v>
      </c>
    </row>
    <row r="95" spans="1:28" ht="15" customHeight="1" x14ac:dyDescent="0.3">
      <c r="A95" s="12" t="s">
        <v>229</v>
      </c>
      <c r="B95" s="48" t="s">
        <v>219</v>
      </c>
      <c r="C95" s="14">
        <v>150</v>
      </c>
      <c r="D95" s="14">
        <v>180</v>
      </c>
      <c r="E95" s="12">
        <v>3.4</v>
      </c>
      <c r="F95" s="12">
        <v>4.08</v>
      </c>
      <c r="G95" s="12">
        <v>5.7</v>
      </c>
      <c r="H95" s="12">
        <v>6.84</v>
      </c>
      <c r="I95" s="12">
        <v>26.64</v>
      </c>
      <c r="J95" s="12">
        <v>31.96</v>
      </c>
      <c r="K95" s="12">
        <v>224</v>
      </c>
      <c r="L95" s="12">
        <v>268.8</v>
      </c>
      <c r="M95" s="12">
        <v>1.8</v>
      </c>
      <c r="N95" s="12">
        <v>2.16</v>
      </c>
      <c r="O95" s="12">
        <v>0.19</v>
      </c>
      <c r="P95" s="12">
        <v>0.22</v>
      </c>
      <c r="Q95" s="12">
        <v>3.4</v>
      </c>
      <c r="R95" s="12">
        <v>4.08</v>
      </c>
      <c r="S95" s="12">
        <v>3.9</v>
      </c>
      <c r="T95" s="12">
        <v>4.68</v>
      </c>
      <c r="U95" s="21">
        <v>29.06</v>
      </c>
      <c r="V95" s="21">
        <v>34.869999999999997</v>
      </c>
      <c r="W95" s="21">
        <v>104</v>
      </c>
      <c r="X95" s="21">
        <v>124.8</v>
      </c>
      <c r="Y95" s="12">
        <v>43.2</v>
      </c>
      <c r="Z95" s="12">
        <v>51.8</v>
      </c>
      <c r="AA95" s="12">
        <v>1.88</v>
      </c>
      <c r="AB95" s="12">
        <v>2.25</v>
      </c>
    </row>
    <row r="96" spans="1:28" ht="15" customHeight="1" x14ac:dyDescent="0.3">
      <c r="A96" s="12" t="s">
        <v>182</v>
      </c>
      <c r="B96" s="48" t="s">
        <v>183</v>
      </c>
      <c r="C96" s="14">
        <v>100</v>
      </c>
      <c r="D96" s="14">
        <v>100</v>
      </c>
      <c r="E96" s="12">
        <v>9.99</v>
      </c>
      <c r="F96" s="12">
        <v>9.99</v>
      </c>
      <c r="G96" s="12">
        <v>9.1</v>
      </c>
      <c r="H96" s="12">
        <v>9.1</v>
      </c>
      <c r="I96" s="12">
        <v>24.4</v>
      </c>
      <c r="J96" s="12">
        <v>24.4</v>
      </c>
      <c r="K96" s="12">
        <v>204</v>
      </c>
      <c r="L96" s="12">
        <v>204</v>
      </c>
      <c r="M96" s="12">
        <v>0</v>
      </c>
      <c r="N96" s="12">
        <v>0</v>
      </c>
      <c r="O96" s="12">
        <v>0.06</v>
      </c>
      <c r="P96" s="12">
        <v>0.06</v>
      </c>
      <c r="Q96" s="12">
        <v>0.13</v>
      </c>
      <c r="R96" s="12">
        <v>0.13</v>
      </c>
      <c r="S96" s="12">
        <v>1.37</v>
      </c>
      <c r="T96" s="12">
        <v>1.37</v>
      </c>
      <c r="U96" s="21">
        <v>13.12</v>
      </c>
      <c r="V96" s="21">
        <v>13.12</v>
      </c>
      <c r="W96" s="21">
        <v>153.75</v>
      </c>
      <c r="X96" s="21">
        <v>153.75</v>
      </c>
      <c r="Y96" s="12">
        <v>27.5</v>
      </c>
      <c r="Z96" s="12">
        <v>27.5</v>
      </c>
      <c r="AA96" s="12">
        <v>1.87</v>
      </c>
      <c r="AB96" s="12">
        <v>1.87</v>
      </c>
    </row>
    <row r="97" spans="1:28" ht="15" customHeight="1" x14ac:dyDescent="0.3">
      <c r="A97" s="12"/>
      <c r="B97" s="48" t="s">
        <v>136</v>
      </c>
      <c r="C97" s="14">
        <v>30</v>
      </c>
      <c r="D97" s="14">
        <v>50</v>
      </c>
      <c r="E97" s="12">
        <v>3.37</v>
      </c>
      <c r="F97" s="12">
        <v>5.62</v>
      </c>
      <c r="G97" s="12">
        <v>1.78</v>
      </c>
      <c r="H97" s="12">
        <v>2.97</v>
      </c>
      <c r="I97" s="12">
        <v>12.6</v>
      </c>
      <c r="J97" s="12">
        <v>21</v>
      </c>
      <c r="K97" s="12">
        <v>90</v>
      </c>
      <c r="L97" s="12">
        <v>150</v>
      </c>
      <c r="M97" s="12">
        <v>0</v>
      </c>
      <c r="N97" s="12">
        <v>0</v>
      </c>
      <c r="O97" s="12">
        <v>0.05</v>
      </c>
      <c r="P97" s="12">
        <v>7.0000000000000007E-2</v>
      </c>
      <c r="Q97" s="12">
        <v>1.4999999999999999E-2</v>
      </c>
      <c r="R97" s="12">
        <v>0.02</v>
      </c>
      <c r="S97" s="12">
        <v>0</v>
      </c>
      <c r="T97" s="12">
        <v>0</v>
      </c>
      <c r="U97" s="21">
        <v>6.9</v>
      </c>
      <c r="V97" s="21">
        <v>11.5</v>
      </c>
      <c r="W97" s="21">
        <v>0</v>
      </c>
      <c r="X97" s="21">
        <v>0</v>
      </c>
      <c r="Y97" s="12">
        <v>0</v>
      </c>
      <c r="Z97" s="12">
        <v>0</v>
      </c>
      <c r="AA97" s="12">
        <v>0.6</v>
      </c>
      <c r="AB97" s="12">
        <v>0.08</v>
      </c>
    </row>
    <row r="98" spans="1:28" ht="15" customHeight="1" x14ac:dyDescent="0.3">
      <c r="A98" s="12" t="s">
        <v>137</v>
      </c>
      <c r="B98" s="48" t="s">
        <v>138</v>
      </c>
      <c r="C98" s="14" t="s">
        <v>264</v>
      </c>
      <c r="D98" s="14" t="s">
        <v>264</v>
      </c>
      <c r="E98" s="12">
        <v>0.2</v>
      </c>
      <c r="F98" s="12">
        <v>0.2</v>
      </c>
      <c r="G98" s="12">
        <v>0.05</v>
      </c>
      <c r="H98" s="12">
        <v>0.05</v>
      </c>
      <c r="I98" s="12">
        <v>15.01</v>
      </c>
      <c r="J98" s="12">
        <v>15.01</v>
      </c>
      <c r="K98" s="12">
        <v>61.29</v>
      </c>
      <c r="L98" s="12">
        <v>61.29</v>
      </c>
      <c r="M98" s="12">
        <v>0.05</v>
      </c>
      <c r="N98" s="12">
        <v>0.05</v>
      </c>
      <c r="O98" s="12">
        <v>0</v>
      </c>
      <c r="P98" s="12">
        <v>0</v>
      </c>
      <c r="Q98" s="12">
        <v>0.01</v>
      </c>
      <c r="R98" s="12">
        <v>0.01</v>
      </c>
      <c r="S98" s="12">
        <v>0.1</v>
      </c>
      <c r="T98" s="12">
        <v>0.1</v>
      </c>
      <c r="U98" s="21">
        <v>5.25</v>
      </c>
      <c r="V98" s="21">
        <v>5.25</v>
      </c>
      <c r="W98" s="21">
        <v>8.24</v>
      </c>
      <c r="X98" s="21">
        <v>8.24</v>
      </c>
      <c r="Y98" s="12">
        <v>4.4000000000000004</v>
      </c>
      <c r="Z98" s="12">
        <v>4.4000000000000004</v>
      </c>
      <c r="AA98" s="12">
        <v>0.86</v>
      </c>
      <c r="AB98" s="12">
        <v>0.86</v>
      </c>
    </row>
    <row r="99" spans="1:28" s="8" customFormat="1" ht="15" customHeight="1" x14ac:dyDescent="0.3">
      <c r="A99" s="6"/>
      <c r="B99" s="46" t="s">
        <v>233</v>
      </c>
      <c r="C99" s="13"/>
      <c r="D99" s="13"/>
      <c r="E99" s="6">
        <f>E94+E95+E96+E97+E98+E93</f>
        <v>24.84</v>
      </c>
      <c r="F99" s="6">
        <f t="shared" ref="F99:AB99" si="17">F94+F95+F96+F97+F98+F93</f>
        <v>28.1</v>
      </c>
      <c r="G99" s="6">
        <f t="shared" si="17"/>
        <v>23.73</v>
      </c>
      <c r="H99" s="6">
        <f t="shared" si="17"/>
        <v>26.459999999999997</v>
      </c>
      <c r="I99" s="6">
        <f>I94+I95+I96+I97+I98+I93+I85</f>
        <v>109.52</v>
      </c>
      <c r="J99" s="6">
        <f>J94+J95+J96+J97+J98+J93+J85</f>
        <v>130.15</v>
      </c>
      <c r="K99" s="6">
        <f t="shared" si="17"/>
        <v>779.68999999999994</v>
      </c>
      <c r="L99" s="6">
        <f t="shared" si="17"/>
        <v>890.08999999999992</v>
      </c>
      <c r="M99" s="6">
        <f t="shared" si="17"/>
        <v>1.85</v>
      </c>
      <c r="N99" s="6">
        <f t="shared" si="17"/>
        <v>2.21</v>
      </c>
      <c r="O99" s="6">
        <f t="shared" si="17"/>
        <v>0.45999999999999996</v>
      </c>
      <c r="P99" s="6">
        <f t="shared" si="17"/>
        <v>0.51600000000000001</v>
      </c>
      <c r="Q99" s="6">
        <f t="shared" si="17"/>
        <v>4.0189999999999992</v>
      </c>
      <c r="R99" s="6">
        <f t="shared" si="17"/>
        <v>4.72</v>
      </c>
      <c r="S99" s="6">
        <f t="shared" si="17"/>
        <v>21.869999999999997</v>
      </c>
      <c r="T99" s="6">
        <f t="shared" si="17"/>
        <v>26.650000000000002</v>
      </c>
      <c r="U99" s="19">
        <f>U94+U95+U96+U97+U98+U93+U86</f>
        <v>295.83000000000004</v>
      </c>
      <c r="V99" s="19">
        <f>V94+V95+V96+V97+V98+V93+V86</f>
        <v>344.53999999999996</v>
      </c>
      <c r="W99" s="19">
        <f t="shared" si="17"/>
        <v>403.99</v>
      </c>
      <c r="X99" s="19">
        <f t="shared" si="17"/>
        <v>441.59000000000003</v>
      </c>
      <c r="Y99" s="6">
        <f t="shared" si="17"/>
        <v>129.24</v>
      </c>
      <c r="Z99" s="6">
        <f t="shared" si="17"/>
        <v>143.44999999999999</v>
      </c>
      <c r="AA99" s="6">
        <f t="shared" si="17"/>
        <v>7.4700000000000006</v>
      </c>
      <c r="AB99" s="6">
        <f t="shared" si="17"/>
        <v>7.5600000000000005</v>
      </c>
    </row>
    <row r="100" spans="1:28" ht="15" customHeight="1" x14ac:dyDescent="0.3">
      <c r="A100" s="6"/>
      <c r="B100" s="50" t="s">
        <v>149</v>
      </c>
      <c r="C100" s="13"/>
      <c r="D100" s="13"/>
      <c r="E100" s="6">
        <f>E91+E99</f>
        <v>47.81</v>
      </c>
      <c r="F100" s="6">
        <v>55.48</v>
      </c>
      <c r="G100" s="6">
        <f t="shared" ref="G100:AB100" si="18">G91+G99</f>
        <v>44.900000000000006</v>
      </c>
      <c r="H100" s="6">
        <f t="shared" si="18"/>
        <v>54.61999999999999</v>
      </c>
      <c r="I100" s="6">
        <f t="shared" si="18"/>
        <v>197.2</v>
      </c>
      <c r="J100" s="6">
        <f t="shared" si="18"/>
        <v>231.59</v>
      </c>
      <c r="K100" s="6">
        <f t="shared" si="18"/>
        <v>1361.6599999999999</v>
      </c>
      <c r="L100" s="6">
        <f t="shared" si="18"/>
        <v>1613.98</v>
      </c>
      <c r="M100" s="6">
        <f t="shared" si="18"/>
        <v>2.09</v>
      </c>
      <c r="N100" s="6">
        <f t="shared" si="18"/>
        <v>2.44</v>
      </c>
      <c r="O100" s="6">
        <f t="shared" si="18"/>
        <v>0.77499999999999991</v>
      </c>
      <c r="P100" s="6">
        <f t="shared" si="18"/>
        <v>0.78200000000000003</v>
      </c>
      <c r="Q100" s="6">
        <f t="shared" si="18"/>
        <v>4.3189999999999991</v>
      </c>
      <c r="R100" s="6">
        <f t="shared" si="18"/>
        <v>5.0430000000000001</v>
      </c>
      <c r="S100" s="6">
        <f t="shared" si="18"/>
        <v>34.29</v>
      </c>
      <c r="T100" s="6">
        <f t="shared" si="18"/>
        <v>41.57</v>
      </c>
      <c r="U100" s="19">
        <f t="shared" si="18"/>
        <v>460.6</v>
      </c>
      <c r="V100" s="19">
        <f t="shared" si="18"/>
        <v>554.17999999999995</v>
      </c>
      <c r="W100" s="19">
        <f t="shared" si="18"/>
        <v>688.31999999999994</v>
      </c>
      <c r="X100" s="19">
        <f t="shared" si="18"/>
        <v>801.45</v>
      </c>
      <c r="Y100" s="6">
        <f t="shared" si="18"/>
        <v>174.39000000000001</v>
      </c>
      <c r="Z100" s="6">
        <f t="shared" si="18"/>
        <v>197.69</v>
      </c>
      <c r="AA100" s="6">
        <f t="shared" si="18"/>
        <v>11.780000000000001</v>
      </c>
      <c r="AB100" s="6">
        <f t="shared" si="18"/>
        <v>11.98</v>
      </c>
    </row>
    <row r="101" spans="1:28" ht="15" customHeight="1" x14ac:dyDescent="0.3">
      <c r="A101" s="12"/>
      <c r="B101" s="48"/>
      <c r="C101" s="14"/>
      <c r="D101" s="14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21"/>
      <c r="V101" s="21"/>
      <c r="W101" s="21"/>
      <c r="X101" s="21"/>
      <c r="Y101" s="12"/>
      <c r="Z101" s="12"/>
      <c r="AA101" s="12"/>
      <c r="AB101" s="12"/>
    </row>
    <row r="102" spans="1:28" ht="15" customHeight="1" x14ac:dyDescent="0.3">
      <c r="A102" s="12"/>
      <c r="B102" s="46" t="s">
        <v>188</v>
      </c>
      <c r="C102" s="14"/>
      <c r="D102" s="14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21"/>
      <c r="V102" s="21"/>
      <c r="W102" s="21"/>
      <c r="X102" s="21"/>
      <c r="Y102" s="12"/>
      <c r="Z102" s="12"/>
      <c r="AA102" s="12"/>
      <c r="AB102" s="12"/>
    </row>
    <row r="103" spans="1:28" ht="15" customHeight="1" x14ac:dyDescent="0.3">
      <c r="A103" s="12"/>
      <c r="B103" s="47" t="s">
        <v>6</v>
      </c>
      <c r="C103" s="14"/>
      <c r="D103" s="14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21"/>
      <c r="V103" s="21"/>
      <c r="W103" s="21"/>
      <c r="X103" s="21"/>
      <c r="Y103" s="12"/>
      <c r="Z103" s="12"/>
      <c r="AA103" s="12"/>
      <c r="AB103" s="12"/>
    </row>
    <row r="104" spans="1:28" ht="15" customHeight="1" x14ac:dyDescent="0.3">
      <c r="A104" s="12" t="s">
        <v>131</v>
      </c>
      <c r="B104" s="48" t="s">
        <v>106</v>
      </c>
      <c r="C104" s="14">
        <v>200</v>
      </c>
      <c r="D104" s="14">
        <v>200</v>
      </c>
      <c r="E104" s="12">
        <v>0.52</v>
      </c>
      <c r="F104" s="12">
        <v>0.52</v>
      </c>
      <c r="G104" s="12">
        <v>0.34</v>
      </c>
      <c r="H104" s="12">
        <v>0.34</v>
      </c>
      <c r="I104" s="12">
        <v>28.82</v>
      </c>
      <c r="J104" s="12">
        <v>28.82</v>
      </c>
      <c r="K104" s="12">
        <v>104</v>
      </c>
      <c r="L104" s="12">
        <v>104</v>
      </c>
      <c r="M104" s="12">
        <v>0</v>
      </c>
      <c r="N104" s="12">
        <v>0</v>
      </c>
      <c r="O104" s="12">
        <v>0.05</v>
      </c>
      <c r="P104" s="12">
        <v>0.05</v>
      </c>
      <c r="Q104" s="12">
        <v>0.03</v>
      </c>
      <c r="R104" s="12">
        <v>0.03</v>
      </c>
      <c r="S104" s="12">
        <v>20.8</v>
      </c>
      <c r="T104" s="12">
        <v>20.8</v>
      </c>
      <c r="U104" s="21">
        <v>25.6</v>
      </c>
      <c r="V104" s="21">
        <v>25.6</v>
      </c>
      <c r="W104" s="21">
        <v>0.02</v>
      </c>
      <c r="X104" s="21">
        <v>0.02</v>
      </c>
      <c r="Y104" s="12">
        <v>30.4</v>
      </c>
      <c r="Z104" s="12">
        <v>30.4</v>
      </c>
      <c r="AA104" s="12">
        <v>1.5</v>
      </c>
      <c r="AB104" s="12">
        <v>1.5</v>
      </c>
    </row>
    <row r="105" spans="1:28" ht="15" customHeight="1" x14ac:dyDescent="0.3">
      <c r="A105" s="12" t="s">
        <v>173</v>
      </c>
      <c r="B105" s="48" t="s">
        <v>174</v>
      </c>
      <c r="C105" s="14" t="s">
        <v>265</v>
      </c>
      <c r="D105" s="14" t="s">
        <v>265</v>
      </c>
      <c r="E105" s="12">
        <v>6.4</v>
      </c>
      <c r="F105" s="12">
        <v>6.44</v>
      </c>
      <c r="G105" s="12">
        <v>7.29</v>
      </c>
      <c r="H105" s="12">
        <v>7.29</v>
      </c>
      <c r="I105" s="12">
        <v>35.97</v>
      </c>
      <c r="J105" s="12">
        <v>35.97</v>
      </c>
      <c r="K105" s="12">
        <v>172</v>
      </c>
      <c r="L105" s="12">
        <v>172</v>
      </c>
      <c r="M105" s="12">
        <v>0.05</v>
      </c>
      <c r="N105" s="12">
        <v>0.05</v>
      </c>
      <c r="O105" s="12">
        <v>0.13</v>
      </c>
      <c r="P105" s="12">
        <v>0.13</v>
      </c>
      <c r="Q105" s="12">
        <v>0.16</v>
      </c>
      <c r="R105" s="12">
        <v>0.16</v>
      </c>
      <c r="S105" s="12">
        <v>1.3</v>
      </c>
      <c r="T105" s="12">
        <v>1.3</v>
      </c>
      <c r="U105" s="21">
        <v>33.9</v>
      </c>
      <c r="V105" s="21">
        <v>33.9</v>
      </c>
      <c r="W105" s="21">
        <v>166</v>
      </c>
      <c r="X105" s="21">
        <v>166</v>
      </c>
      <c r="Y105" s="12">
        <v>39.65</v>
      </c>
      <c r="Z105" s="12">
        <v>39.65</v>
      </c>
      <c r="AA105" s="12">
        <v>0.81</v>
      </c>
      <c r="AB105" s="12">
        <v>0.81</v>
      </c>
    </row>
    <row r="106" spans="1:28" ht="15" customHeight="1" x14ac:dyDescent="0.3">
      <c r="A106" s="12" t="s">
        <v>175</v>
      </c>
      <c r="B106" s="48" t="s">
        <v>176</v>
      </c>
      <c r="C106" s="14">
        <v>60</v>
      </c>
      <c r="D106" s="14">
        <v>60</v>
      </c>
      <c r="E106" s="12">
        <v>7.9</v>
      </c>
      <c r="F106" s="12">
        <v>7.9</v>
      </c>
      <c r="G106" s="12">
        <v>6.9</v>
      </c>
      <c r="H106" s="12">
        <v>6.9</v>
      </c>
      <c r="I106" s="12">
        <v>33.130000000000003</v>
      </c>
      <c r="J106" s="12">
        <v>33.130000000000003</v>
      </c>
      <c r="K106" s="12">
        <v>208</v>
      </c>
      <c r="L106" s="12">
        <v>208</v>
      </c>
      <c r="M106" s="12">
        <v>0.01</v>
      </c>
      <c r="N106" s="12">
        <v>0.01</v>
      </c>
      <c r="O106" s="12">
        <v>7.0000000000000007E-2</v>
      </c>
      <c r="P106" s="12">
        <v>7.0000000000000007E-2</v>
      </c>
      <c r="Q106" s="12">
        <v>0.08</v>
      </c>
      <c r="R106" s="12">
        <v>0.08</v>
      </c>
      <c r="S106" s="12">
        <v>0.22</v>
      </c>
      <c r="T106" s="12">
        <v>0.22</v>
      </c>
      <c r="U106" s="21">
        <v>141.71</v>
      </c>
      <c r="V106" s="21">
        <v>141.71</v>
      </c>
      <c r="W106" s="21">
        <v>78.88</v>
      </c>
      <c r="X106" s="21">
        <v>78.88</v>
      </c>
      <c r="Y106" s="12">
        <v>11.68</v>
      </c>
      <c r="Z106" s="12">
        <v>11.68</v>
      </c>
      <c r="AA106" s="12">
        <v>0.57999999999999996</v>
      </c>
      <c r="AB106" s="12">
        <v>0.57999999999999996</v>
      </c>
    </row>
    <row r="107" spans="1:28" ht="15" customHeight="1" x14ac:dyDescent="0.3">
      <c r="A107" s="12"/>
      <c r="B107" s="48" t="s">
        <v>136</v>
      </c>
      <c r="C107" s="14">
        <v>30</v>
      </c>
      <c r="D107" s="14">
        <v>50</v>
      </c>
      <c r="E107" s="12">
        <v>3.37</v>
      </c>
      <c r="F107" s="12">
        <v>5.62</v>
      </c>
      <c r="G107" s="12">
        <v>1.78</v>
      </c>
      <c r="H107" s="12">
        <v>2.97</v>
      </c>
      <c r="I107" s="12">
        <v>12.6</v>
      </c>
      <c r="J107" s="12">
        <v>21</v>
      </c>
      <c r="K107" s="12">
        <v>90</v>
      </c>
      <c r="L107" s="12">
        <v>150</v>
      </c>
      <c r="M107" s="12">
        <v>0</v>
      </c>
      <c r="N107" s="12">
        <v>0</v>
      </c>
      <c r="O107" s="12">
        <v>0.05</v>
      </c>
      <c r="P107" s="12">
        <v>7.0000000000000007E-2</v>
      </c>
      <c r="Q107" s="12">
        <v>1.4999999999999999E-2</v>
      </c>
      <c r="R107" s="12">
        <v>0.02</v>
      </c>
      <c r="S107" s="12">
        <v>0</v>
      </c>
      <c r="T107" s="12">
        <v>0</v>
      </c>
      <c r="U107" s="21">
        <v>6.9</v>
      </c>
      <c r="V107" s="21">
        <v>11.5</v>
      </c>
      <c r="W107" s="21">
        <v>0</v>
      </c>
      <c r="X107" s="21">
        <v>0</v>
      </c>
      <c r="Y107" s="12">
        <v>0</v>
      </c>
      <c r="Z107" s="12">
        <v>0</v>
      </c>
      <c r="AA107" s="12">
        <v>0.6</v>
      </c>
      <c r="AB107" s="12">
        <v>0.08</v>
      </c>
    </row>
    <row r="108" spans="1:28" ht="15" customHeight="1" x14ac:dyDescent="0.3">
      <c r="A108" s="12" t="s">
        <v>137</v>
      </c>
      <c r="B108" s="48" t="s">
        <v>138</v>
      </c>
      <c r="C108" s="14" t="s">
        <v>264</v>
      </c>
      <c r="D108" s="14" t="s">
        <v>264</v>
      </c>
      <c r="E108" s="12">
        <v>0.2</v>
      </c>
      <c r="F108" s="12">
        <v>0.2</v>
      </c>
      <c r="G108" s="12">
        <v>0.05</v>
      </c>
      <c r="H108" s="12">
        <v>0.05</v>
      </c>
      <c r="I108" s="12">
        <v>15.01</v>
      </c>
      <c r="J108" s="12">
        <v>15.01</v>
      </c>
      <c r="K108" s="12">
        <v>61.29</v>
      </c>
      <c r="L108" s="12">
        <v>61.29</v>
      </c>
      <c r="M108" s="12">
        <v>0.05</v>
      </c>
      <c r="N108" s="12">
        <v>0.05</v>
      </c>
      <c r="O108" s="12">
        <v>0</v>
      </c>
      <c r="P108" s="12">
        <v>0</v>
      </c>
      <c r="Q108" s="12">
        <v>0.01</v>
      </c>
      <c r="R108" s="12">
        <v>0.01</v>
      </c>
      <c r="S108" s="12">
        <v>0.1</v>
      </c>
      <c r="T108" s="12">
        <v>0.1</v>
      </c>
      <c r="U108" s="21">
        <v>5.25</v>
      </c>
      <c r="V108" s="21">
        <v>5.25</v>
      </c>
      <c r="W108" s="21">
        <v>8.24</v>
      </c>
      <c r="X108" s="21">
        <v>8.24</v>
      </c>
      <c r="Y108" s="12">
        <v>4.4000000000000004</v>
      </c>
      <c r="Z108" s="12">
        <v>4.4000000000000004</v>
      </c>
      <c r="AA108" s="12">
        <v>0.86</v>
      </c>
      <c r="AB108" s="12">
        <v>0.86</v>
      </c>
    </row>
    <row r="109" spans="1:28" s="8" customFormat="1" ht="15" customHeight="1" x14ac:dyDescent="0.3">
      <c r="A109" s="6"/>
      <c r="B109" s="46" t="s">
        <v>234</v>
      </c>
      <c r="C109" s="13"/>
      <c r="D109" s="13"/>
      <c r="E109" s="6">
        <f>E104+E105+E106+E107+E108</f>
        <v>18.39</v>
      </c>
      <c r="F109" s="6">
        <f t="shared" ref="F109:AB109" si="19">F104+F105+F106+F107+F108</f>
        <v>20.68</v>
      </c>
      <c r="G109" s="6">
        <f t="shared" si="19"/>
        <v>16.360000000000003</v>
      </c>
      <c r="H109" s="6">
        <f t="shared" si="19"/>
        <v>17.55</v>
      </c>
      <c r="I109" s="6">
        <f t="shared" si="19"/>
        <v>125.52999999999999</v>
      </c>
      <c r="J109" s="6">
        <f t="shared" si="19"/>
        <v>133.92999999999998</v>
      </c>
      <c r="K109" s="6">
        <f t="shared" si="19"/>
        <v>635.29</v>
      </c>
      <c r="L109" s="6">
        <f t="shared" si="19"/>
        <v>695.29</v>
      </c>
      <c r="M109" s="6">
        <f t="shared" si="19"/>
        <v>0.11000000000000001</v>
      </c>
      <c r="N109" s="6">
        <f t="shared" si="19"/>
        <v>0.11000000000000001</v>
      </c>
      <c r="O109" s="6">
        <f t="shared" si="19"/>
        <v>0.3</v>
      </c>
      <c r="P109" s="6">
        <f t="shared" si="19"/>
        <v>0.32</v>
      </c>
      <c r="Q109" s="6">
        <f t="shared" si="19"/>
        <v>0.29500000000000004</v>
      </c>
      <c r="R109" s="6">
        <f t="shared" si="19"/>
        <v>0.30000000000000004</v>
      </c>
      <c r="S109" s="6">
        <f t="shared" si="19"/>
        <v>22.42</v>
      </c>
      <c r="T109" s="6">
        <f t="shared" si="19"/>
        <v>22.42</v>
      </c>
      <c r="U109" s="19">
        <f t="shared" si="19"/>
        <v>213.36</v>
      </c>
      <c r="V109" s="19">
        <f t="shared" si="19"/>
        <v>217.96</v>
      </c>
      <c r="W109" s="19">
        <f t="shared" si="19"/>
        <v>253.14000000000001</v>
      </c>
      <c r="X109" s="19">
        <f t="shared" si="19"/>
        <v>253.14000000000001</v>
      </c>
      <c r="Y109" s="6">
        <f t="shared" si="19"/>
        <v>86.13</v>
      </c>
      <c r="Z109" s="6">
        <f t="shared" si="19"/>
        <v>86.13</v>
      </c>
      <c r="AA109" s="6">
        <f t="shared" si="19"/>
        <v>4.3500000000000005</v>
      </c>
      <c r="AB109" s="6">
        <f t="shared" si="19"/>
        <v>3.83</v>
      </c>
    </row>
    <row r="110" spans="1:28" ht="15" customHeight="1" x14ac:dyDescent="0.3">
      <c r="A110" s="12"/>
      <c r="B110" s="47" t="s">
        <v>24</v>
      </c>
      <c r="C110" s="14"/>
      <c r="D110" s="14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21"/>
      <c r="V110" s="21"/>
      <c r="W110" s="21"/>
      <c r="X110" s="21"/>
      <c r="Y110" s="12"/>
      <c r="Z110" s="12"/>
      <c r="AA110" s="12"/>
      <c r="AB110" s="12"/>
    </row>
    <row r="111" spans="1:28" s="24" customFormat="1" ht="18.75" x14ac:dyDescent="0.3">
      <c r="A111" s="21" t="s">
        <v>284</v>
      </c>
      <c r="B111" s="49" t="s">
        <v>285</v>
      </c>
      <c r="C111" s="30">
        <v>60</v>
      </c>
      <c r="D111" s="30">
        <v>100</v>
      </c>
      <c r="E111" s="21">
        <v>0.85</v>
      </c>
      <c r="F111" s="21">
        <v>1.41</v>
      </c>
      <c r="G111" s="21">
        <v>4.9000000000000004</v>
      </c>
      <c r="H111" s="21">
        <v>8.18</v>
      </c>
      <c r="I111" s="21">
        <v>5.86</v>
      </c>
      <c r="J111" s="21">
        <v>9.7799999999999994</v>
      </c>
      <c r="K111" s="21">
        <v>81.95</v>
      </c>
      <c r="L111" s="21">
        <v>136.59</v>
      </c>
      <c r="M111" s="21">
        <v>0</v>
      </c>
      <c r="N111" s="21">
        <v>0</v>
      </c>
      <c r="O111" s="21">
        <v>4.8000000000000001E-2</v>
      </c>
      <c r="P111" s="21">
        <v>0.06</v>
      </c>
      <c r="Q111" s="21">
        <v>2.4E-2</v>
      </c>
      <c r="R111" s="21">
        <v>0.04</v>
      </c>
      <c r="S111" s="21">
        <v>15</v>
      </c>
      <c r="T111" s="21">
        <v>25</v>
      </c>
      <c r="U111" s="21">
        <v>8.4</v>
      </c>
      <c r="V111" s="21">
        <v>14</v>
      </c>
      <c r="W111" s="21">
        <v>15.6</v>
      </c>
      <c r="X111" s="21">
        <v>26</v>
      </c>
      <c r="Y111" s="21">
        <v>12</v>
      </c>
      <c r="Z111" s="21">
        <v>20</v>
      </c>
      <c r="AA111" s="21">
        <v>0.57999999999999996</v>
      </c>
      <c r="AB111" s="21">
        <v>0.9</v>
      </c>
    </row>
    <row r="112" spans="1:28" ht="15" customHeight="1" x14ac:dyDescent="0.3">
      <c r="A112" s="12" t="s">
        <v>177</v>
      </c>
      <c r="B112" s="48" t="s">
        <v>178</v>
      </c>
      <c r="C112" s="14" t="s">
        <v>142</v>
      </c>
      <c r="D112" s="14" t="s">
        <v>142</v>
      </c>
      <c r="E112" s="12">
        <v>7.02</v>
      </c>
      <c r="F112" s="12">
        <v>7.02</v>
      </c>
      <c r="G112" s="12">
        <v>8.1999999999999993</v>
      </c>
      <c r="H112" s="12">
        <v>8.1999999999999993</v>
      </c>
      <c r="I112" s="12">
        <v>17.32</v>
      </c>
      <c r="J112" s="12">
        <v>17.32</v>
      </c>
      <c r="K112" s="12">
        <v>171.3</v>
      </c>
      <c r="L112" s="12">
        <v>171.3</v>
      </c>
      <c r="M112" s="12">
        <v>0.18</v>
      </c>
      <c r="N112" s="12">
        <v>0.18</v>
      </c>
      <c r="O112" s="12">
        <v>0.12</v>
      </c>
      <c r="P112" s="12">
        <v>0.12</v>
      </c>
      <c r="Q112" s="12">
        <v>0.1</v>
      </c>
      <c r="R112" s="12">
        <v>0.1</v>
      </c>
      <c r="S112" s="12">
        <v>10.68</v>
      </c>
      <c r="T112" s="12">
        <v>10.68</v>
      </c>
      <c r="U112" s="21">
        <v>28.84</v>
      </c>
      <c r="V112" s="21">
        <v>28.84</v>
      </c>
      <c r="W112" s="21">
        <v>105.4</v>
      </c>
      <c r="X112" s="21">
        <v>105.4</v>
      </c>
      <c r="Y112" s="12">
        <v>29.7</v>
      </c>
      <c r="Z112" s="12">
        <v>29.7</v>
      </c>
      <c r="AA112" s="12">
        <v>1.38</v>
      </c>
      <c r="AB112" s="12">
        <v>1.38</v>
      </c>
    </row>
    <row r="113" spans="1:28" ht="15" customHeight="1" x14ac:dyDescent="0.3">
      <c r="A113" s="12" t="s">
        <v>179</v>
      </c>
      <c r="B113" s="48" t="s">
        <v>180</v>
      </c>
      <c r="C113" s="14">
        <v>200</v>
      </c>
      <c r="D113" s="14">
        <v>220</v>
      </c>
      <c r="E113" s="12">
        <v>15.14</v>
      </c>
      <c r="F113" s="12">
        <v>16.649999999999999</v>
      </c>
      <c r="G113" s="12">
        <v>14.9</v>
      </c>
      <c r="H113" s="12">
        <v>16.39</v>
      </c>
      <c r="I113" s="12">
        <v>12.95</v>
      </c>
      <c r="J113" s="12">
        <v>14.24</v>
      </c>
      <c r="K113" s="12">
        <v>246</v>
      </c>
      <c r="L113" s="12">
        <v>270.60000000000002</v>
      </c>
      <c r="M113" s="12">
        <v>0.18</v>
      </c>
      <c r="N113" s="12">
        <v>0.185</v>
      </c>
      <c r="O113" s="12">
        <v>0.12</v>
      </c>
      <c r="P113" s="12">
        <v>0.13</v>
      </c>
      <c r="Q113" s="12">
        <v>0.17</v>
      </c>
      <c r="R113" s="12">
        <v>0.2</v>
      </c>
      <c r="S113" s="12">
        <v>20.79</v>
      </c>
      <c r="T113" s="12">
        <v>23.29</v>
      </c>
      <c r="U113" s="21">
        <v>45.9</v>
      </c>
      <c r="V113" s="21">
        <v>50.5</v>
      </c>
      <c r="W113" s="21">
        <v>188</v>
      </c>
      <c r="X113" s="21">
        <v>206</v>
      </c>
      <c r="Y113" s="12">
        <v>41.3</v>
      </c>
      <c r="Z113" s="12">
        <v>45.4</v>
      </c>
      <c r="AA113" s="12">
        <v>2.7</v>
      </c>
      <c r="AB113" s="12">
        <v>3.05</v>
      </c>
    </row>
    <row r="114" spans="1:28" ht="15" customHeight="1" x14ac:dyDescent="0.3">
      <c r="A114" s="12" t="s">
        <v>147</v>
      </c>
      <c r="B114" s="48" t="s">
        <v>148</v>
      </c>
      <c r="C114" s="14">
        <v>200</v>
      </c>
      <c r="D114" s="14">
        <v>200</v>
      </c>
      <c r="E114" s="12">
        <v>0.54</v>
      </c>
      <c r="F114" s="12">
        <v>0.54</v>
      </c>
      <c r="G114" s="12">
        <v>0</v>
      </c>
      <c r="H114" s="12">
        <v>0</v>
      </c>
      <c r="I114" s="12">
        <v>17.579999999999998</v>
      </c>
      <c r="J114" s="12">
        <v>17.579999999999998</v>
      </c>
      <c r="K114" s="12">
        <v>70.53</v>
      </c>
      <c r="L114" s="12">
        <v>70.53</v>
      </c>
      <c r="M114" s="12">
        <v>0.18</v>
      </c>
      <c r="N114" s="12">
        <v>0.18</v>
      </c>
      <c r="O114" s="12">
        <v>5.0000000000000001E-3</v>
      </c>
      <c r="P114" s="12">
        <v>5.0000000000000001E-3</v>
      </c>
      <c r="Q114" s="12">
        <v>0.02</v>
      </c>
      <c r="R114" s="12">
        <v>0.02</v>
      </c>
      <c r="S114" s="12">
        <v>0.03</v>
      </c>
      <c r="T114" s="12">
        <v>0.03</v>
      </c>
      <c r="U114" s="21">
        <v>2.56</v>
      </c>
      <c r="V114" s="21">
        <v>2.56</v>
      </c>
      <c r="W114" s="21">
        <v>3.56</v>
      </c>
      <c r="X114" s="21">
        <v>3.56</v>
      </c>
      <c r="Y114" s="12">
        <v>1.74</v>
      </c>
      <c r="Z114" s="12">
        <v>1.74</v>
      </c>
      <c r="AA114" s="12">
        <v>0.1</v>
      </c>
      <c r="AB114" s="12">
        <v>0.1</v>
      </c>
    </row>
    <row r="115" spans="1:28" ht="15" customHeight="1" x14ac:dyDescent="0.3">
      <c r="A115" s="12"/>
      <c r="B115" s="48" t="s">
        <v>136</v>
      </c>
      <c r="C115" s="14">
        <v>30</v>
      </c>
      <c r="D115" s="14">
        <v>50</v>
      </c>
      <c r="E115" s="12">
        <v>3.37</v>
      </c>
      <c r="F115" s="12">
        <v>5.62</v>
      </c>
      <c r="G115" s="12">
        <v>1.78</v>
      </c>
      <c r="H115" s="12">
        <v>2.97</v>
      </c>
      <c r="I115" s="12">
        <v>12.6</v>
      </c>
      <c r="J115" s="12">
        <v>21</v>
      </c>
      <c r="K115" s="12">
        <v>90</v>
      </c>
      <c r="L115" s="12">
        <v>150</v>
      </c>
      <c r="M115" s="12">
        <v>0</v>
      </c>
      <c r="N115" s="12">
        <v>0</v>
      </c>
      <c r="O115" s="12">
        <v>0.05</v>
      </c>
      <c r="P115" s="12">
        <v>7.0000000000000007E-2</v>
      </c>
      <c r="Q115" s="12">
        <v>1.4999999999999999E-2</v>
      </c>
      <c r="R115" s="12">
        <v>0.02</v>
      </c>
      <c r="S115" s="12">
        <v>0</v>
      </c>
      <c r="T115" s="12">
        <v>0</v>
      </c>
      <c r="U115" s="21">
        <v>6.9</v>
      </c>
      <c r="V115" s="21">
        <v>11.5</v>
      </c>
      <c r="W115" s="21">
        <v>0</v>
      </c>
      <c r="X115" s="21">
        <v>0</v>
      </c>
      <c r="Y115" s="12">
        <v>0</v>
      </c>
      <c r="Z115" s="12">
        <v>0</v>
      </c>
      <c r="AA115" s="12">
        <v>0.6</v>
      </c>
      <c r="AB115" s="12">
        <v>0.08</v>
      </c>
    </row>
    <row r="116" spans="1:28" ht="15" customHeight="1" x14ac:dyDescent="0.3">
      <c r="A116" s="12" t="s">
        <v>230</v>
      </c>
      <c r="B116" s="48" t="s">
        <v>220</v>
      </c>
      <c r="C116" s="14">
        <v>100</v>
      </c>
      <c r="D116" s="14">
        <v>100</v>
      </c>
      <c r="E116" s="12">
        <v>8.26</v>
      </c>
      <c r="F116" s="12">
        <v>8.26</v>
      </c>
      <c r="G116" s="12">
        <v>2.59</v>
      </c>
      <c r="H116" s="12">
        <v>2.59</v>
      </c>
      <c r="I116" s="12">
        <v>19.600000000000001</v>
      </c>
      <c r="J116" s="12">
        <v>19.600000000000001</v>
      </c>
      <c r="K116" s="12">
        <v>159.5</v>
      </c>
      <c r="L116" s="12">
        <v>159.5</v>
      </c>
      <c r="M116" s="12">
        <v>2.7E-2</v>
      </c>
      <c r="N116" s="12">
        <v>2.7E-2</v>
      </c>
      <c r="O116" s="12">
        <v>0.05</v>
      </c>
      <c r="P116" s="12">
        <v>0.05</v>
      </c>
      <c r="Q116" s="12">
        <v>0.19</v>
      </c>
      <c r="R116" s="12">
        <v>0.19</v>
      </c>
      <c r="S116" s="12">
        <v>0.34</v>
      </c>
      <c r="T116" s="12">
        <v>0.34</v>
      </c>
      <c r="U116" s="21">
        <v>87.69</v>
      </c>
      <c r="V116" s="21">
        <v>87.69</v>
      </c>
      <c r="W116" s="21">
        <v>151</v>
      </c>
      <c r="X116" s="21">
        <v>151</v>
      </c>
      <c r="Y116" s="12">
        <v>19.329999999999998</v>
      </c>
      <c r="Z116" s="12">
        <v>19.329999999999998</v>
      </c>
      <c r="AA116" s="12">
        <v>0.53</v>
      </c>
      <c r="AB116" s="12">
        <v>0.53</v>
      </c>
    </row>
    <row r="117" spans="1:28" s="8" customFormat="1" ht="15" customHeight="1" x14ac:dyDescent="0.3">
      <c r="A117" s="6"/>
      <c r="B117" s="46" t="s">
        <v>233</v>
      </c>
      <c r="C117" s="13"/>
      <c r="D117" s="13"/>
      <c r="E117" s="6">
        <f>E112+E113+E114+E115+E111</f>
        <v>26.92</v>
      </c>
      <c r="F117" s="6">
        <f>F112+F113+F114+F115+F111</f>
        <v>31.24</v>
      </c>
      <c r="G117" s="6">
        <f t="shared" ref="G117:AB117" si="20">G112+G113+G114+G115+G116+G111</f>
        <v>32.370000000000005</v>
      </c>
      <c r="H117" s="6">
        <f t="shared" si="20"/>
        <v>38.33</v>
      </c>
      <c r="I117" s="6">
        <f t="shared" si="20"/>
        <v>85.91</v>
      </c>
      <c r="J117" s="6">
        <f t="shared" si="20"/>
        <v>99.52000000000001</v>
      </c>
      <c r="K117" s="6">
        <f t="shared" si="20"/>
        <v>819.28000000000009</v>
      </c>
      <c r="L117" s="6">
        <f t="shared" si="20"/>
        <v>958.5200000000001</v>
      </c>
      <c r="M117" s="6">
        <f t="shared" si="20"/>
        <v>0.56700000000000006</v>
      </c>
      <c r="N117" s="6">
        <f t="shared" si="20"/>
        <v>0.57199999999999995</v>
      </c>
      <c r="O117" s="6">
        <f t="shared" si="20"/>
        <v>0.39299999999999996</v>
      </c>
      <c r="P117" s="6">
        <f t="shared" si="20"/>
        <v>0.435</v>
      </c>
      <c r="Q117" s="6">
        <f t="shared" si="20"/>
        <v>0.51900000000000002</v>
      </c>
      <c r="R117" s="6">
        <f t="shared" si="20"/>
        <v>0.57000000000000006</v>
      </c>
      <c r="S117" s="6">
        <f t="shared" si="20"/>
        <v>46.84</v>
      </c>
      <c r="T117" s="6">
        <f t="shared" si="20"/>
        <v>59.34</v>
      </c>
      <c r="U117" s="19">
        <f>U112+U113+U114+U115+U116+U111+U106</f>
        <v>322</v>
      </c>
      <c r="V117" s="19">
        <f>V112+V113+V114+V115+V116+V111+V106</f>
        <v>336.8</v>
      </c>
      <c r="W117" s="19">
        <f t="shared" si="20"/>
        <v>463.56</v>
      </c>
      <c r="X117" s="19">
        <f t="shared" si="20"/>
        <v>491.96</v>
      </c>
      <c r="Y117" s="6">
        <f t="shared" si="20"/>
        <v>104.07</v>
      </c>
      <c r="Z117" s="6">
        <f t="shared" si="20"/>
        <v>116.16999999999999</v>
      </c>
      <c r="AA117" s="6">
        <f t="shared" si="20"/>
        <v>5.89</v>
      </c>
      <c r="AB117" s="6">
        <f t="shared" si="20"/>
        <v>6.04</v>
      </c>
    </row>
    <row r="118" spans="1:28" ht="15" customHeight="1" x14ac:dyDescent="0.3">
      <c r="A118" s="6"/>
      <c r="B118" s="50" t="s">
        <v>149</v>
      </c>
      <c r="C118" s="13"/>
      <c r="D118" s="13"/>
      <c r="E118" s="6">
        <f>E109+E117</f>
        <v>45.31</v>
      </c>
      <c r="F118" s="6">
        <f t="shared" ref="F118:AB118" si="21">F109+F117</f>
        <v>51.92</v>
      </c>
      <c r="G118" s="6">
        <f t="shared" si="21"/>
        <v>48.730000000000004</v>
      </c>
      <c r="H118" s="6">
        <v>53.67</v>
      </c>
      <c r="I118" s="6">
        <f t="shared" si="21"/>
        <v>211.44</v>
      </c>
      <c r="J118" s="6">
        <f t="shared" si="21"/>
        <v>233.45</v>
      </c>
      <c r="K118" s="6">
        <f t="shared" si="21"/>
        <v>1454.5700000000002</v>
      </c>
      <c r="L118" s="6">
        <f t="shared" si="21"/>
        <v>1653.81</v>
      </c>
      <c r="M118" s="6">
        <f t="shared" si="21"/>
        <v>0.67700000000000005</v>
      </c>
      <c r="N118" s="6">
        <f t="shared" si="21"/>
        <v>0.68199999999999994</v>
      </c>
      <c r="O118" s="6">
        <f t="shared" si="21"/>
        <v>0.69299999999999995</v>
      </c>
      <c r="P118" s="6">
        <f t="shared" si="21"/>
        <v>0.755</v>
      </c>
      <c r="Q118" s="6">
        <f t="shared" si="21"/>
        <v>0.81400000000000006</v>
      </c>
      <c r="R118" s="6">
        <f t="shared" si="21"/>
        <v>0.87000000000000011</v>
      </c>
      <c r="S118" s="6">
        <f t="shared" si="21"/>
        <v>69.260000000000005</v>
      </c>
      <c r="T118" s="6">
        <f t="shared" si="21"/>
        <v>81.760000000000005</v>
      </c>
      <c r="U118" s="19">
        <f t="shared" si="21"/>
        <v>535.36</v>
      </c>
      <c r="V118" s="19">
        <f t="shared" si="21"/>
        <v>554.76</v>
      </c>
      <c r="W118" s="19">
        <f t="shared" si="21"/>
        <v>716.7</v>
      </c>
      <c r="X118" s="19">
        <f t="shared" si="21"/>
        <v>745.1</v>
      </c>
      <c r="Y118" s="6">
        <f t="shared" si="21"/>
        <v>190.2</v>
      </c>
      <c r="Z118" s="6">
        <f t="shared" si="21"/>
        <v>202.29999999999998</v>
      </c>
      <c r="AA118" s="6">
        <f t="shared" si="21"/>
        <v>10.24</v>
      </c>
      <c r="AB118" s="6">
        <f t="shared" si="21"/>
        <v>9.870000000000001</v>
      </c>
    </row>
    <row r="119" spans="1:28" ht="15" customHeight="1" x14ac:dyDescent="0.3">
      <c r="A119" s="12"/>
      <c r="B119" s="48"/>
      <c r="C119" s="14"/>
      <c r="D119" s="14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21"/>
      <c r="V119" s="21"/>
      <c r="W119" s="21"/>
      <c r="X119" s="21"/>
      <c r="Y119" s="12"/>
      <c r="Z119" s="12"/>
      <c r="AA119" s="12"/>
      <c r="AB119" s="12"/>
    </row>
    <row r="120" spans="1:28" ht="15" customHeight="1" x14ac:dyDescent="0.3">
      <c r="A120" s="12"/>
      <c r="B120" s="46" t="s">
        <v>197</v>
      </c>
      <c r="C120" s="14"/>
      <c r="D120" s="14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21"/>
      <c r="V120" s="21"/>
      <c r="W120" s="21"/>
      <c r="X120" s="21"/>
      <c r="Y120" s="12"/>
      <c r="Z120" s="12"/>
      <c r="AA120" s="12"/>
      <c r="AB120" s="12"/>
    </row>
    <row r="121" spans="1:28" ht="15" customHeight="1" x14ac:dyDescent="0.3">
      <c r="A121" s="12"/>
      <c r="B121" s="47" t="s">
        <v>6</v>
      </c>
      <c r="C121" s="14"/>
      <c r="D121" s="14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21"/>
      <c r="V121" s="21"/>
      <c r="W121" s="21"/>
      <c r="X121" s="21"/>
      <c r="Y121" s="12"/>
      <c r="Z121" s="12"/>
      <c r="AA121" s="12"/>
      <c r="AB121" s="12"/>
    </row>
    <row r="122" spans="1:28" ht="30" customHeight="1" x14ac:dyDescent="0.3">
      <c r="A122" s="12" t="s">
        <v>168</v>
      </c>
      <c r="B122" s="48" t="s">
        <v>305</v>
      </c>
      <c r="C122" s="14">
        <v>60</v>
      </c>
      <c r="D122" s="14">
        <v>100</v>
      </c>
      <c r="E122" s="12">
        <v>0.96</v>
      </c>
      <c r="F122" s="12">
        <v>0.56999999999999995</v>
      </c>
      <c r="G122" s="12">
        <v>3.05</v>
      </c>
      <c r="H122" s="12">
        <v>5.08</v>
      </c>
      <c r="I122" s="12">
        <v>10.82</v>
      </c>
      <c r="J122" s="12">
        <v>18.03</v>
      </c>
      <c r="K122" s="12">
        <v>33.299999999999997</v>
      </c>
      <c r="L122" s="12">
        <v>55.5</v>
      </c>
      <c r="M122" s="12">
        <v>0.31</v>
      </c>
      <c r="N122" s="12">
        <v>0.52</v>
      </c>
      <c r="O122" s="12">
        <v>0.04</v>
      </c>
      <c r="P122" s="12">
        <v>0.06</v>
      </c>
      <c r="Q122" s="12">
        <v>0.05</v>
      </c>
      <c r="R122" s="12">
        <v>0.08</v>
      </c>
      <c r="S122" s="12">
        <v>6.3</v>
      </c>
      <c r="T122" s="12">
        <v>10.5</v>
      </c>
      <c r="U122" s="21">
        <v>13.38</v>
      </c>
      <c r="V122" s="21">
        <v>22.3</v>
      </c>
      <c r="W122" s="21">
        <v>35.1</v>
      </c>
      <c r="X122" s="21">
        <v>58.8</v>
      </c>
      <c r="Y122" s="12">
        <v>11.04</v>
      </c>
      <c r="Z122" s="12">
        <v>18.399999999999999</v>
      </c>
      <c r="AA122" s="12">
        <v>0.53</v>
      </c>
      <c r="AB122" s="12">
        <v>0.88</v>
      </c>
    </row>
    <row r="123" spans="1:28" ht="15" customHeight="1" x14ac:dyDescent="0.3">
      <c r="A123" s="12" t="s">
        <v>143</v>
      </c>
      <c r="B123" s="48" t="s">
        <v>144</v>
      </c>
      <c r="C123" s="14">
        <v>150</v>
      </c>
      <c r="D123" s="14">
        <v>180</v>
      </c>
      <c r="E123" s="12">
        <v>5.47</v>
      </c>
      <c r="F123" s="12">
        <v>6.84</v>
      </c>
      <c r="G123" s="12">
        <v>6.37</v>
      </c>
      <c r="H123" s="12">
        <v>8.9499999999999993</v>
      </c>
      <c r="I123" s="12">
        <v>36.340000000000003</v>
      </c>
      <c r="J123" s="12">
        <v>45.43</v>
      </c>
      <c r="K123" s="12">
        <v>224</v>
      </c>
      <c r="L123" s="12">
        <v>268.8</v>
      </c>
      <c r="M123" s="12">
        <v>0.03</v>
      </c>
      <c r="N123" s="12">
        <v>0.04</v>
      </c>
      <c r="O123" s="12">
        <v>0.09</v>
      </c>
      <c r="P123" s="12">
        <v>1.0999999999999999E-2</v>
      </c>
      <c r="Q123" s="12">
        <v>0.02</v>
      </c>
      <c r="R123" s="12">
        <v>0.03</v>
      </c>
      <c r="S123" s="12">
        <v>0</v>
      </c>
      <c r="T123" s="12">
        <v>0</v>
      </c>
      <c r="U123" s="21">
        <v>11.81</v>
      </c>
      <c r="V123" s="21">
        <v>14.7</v>
      </c>
      <c r="W123" s="21">
        <v>47.64</v>
      </c>
      <c r="X123" s="21">
        <v>59.5</v>
      </c>
      <c r="Y123" s="12">
        <v>8.36</v>
      </c>
      <c r="Z123" s="12">
        <v>10.45</v>
      </c>
      <c r="AA123" s="12">
        <v>0.85</v>
      </c>
      <c r="AB123" s="12">
        <v>1.06</v>
      </c>
    </row>
    <row r="124" spans="1:28" ht="15" customHeight="1" x14ac:dyDescent="0.3">
      <c r="A124" s="12" t="s">
        <v>167</v>
      </c>
      <c r="B124" s="48" t="s">
        <v>47</v>
      </c>
      <c r="C124" s="14">
        <v>100</v>
      </c>
      <c r="D124" s="14">
        <v>100</v>
      </c>
      <c r="E124" s="12">
        <v>15.14</v>
      </c>
      <c r="F124" s="12">
        <v>15.14</v>
      </c>
      <c r="G124" s="12">
        <v>10.6</v>
      </c>
      <c r="H124" s="12">
        <v>10.6</v>
      </c>
      <c r="I124" s="12">
        <v>6.95</v>
      </c>
      <c r="J124" s="12">
        <v>6.95</v>
      </c>
      <c r="K124" s="12">
        <v>228</v>
      </c>
      <c r="L124" s="12">
        <v>228</v>
      </c>
      <c r="M124" s="12">
        <v>0.04</v>
      </c>
      <c r="N124" s="12">
        <v>0.04</v>
      </c>
      <c r="O124" s="12">
        <v>0.1</v>
      </c>
      <c r="P124" s="12">
        <v>0.1</v>
      </c>
      <c r="Q124" s="12">
        <v>0.14000000000000001</v>
      </c>
      <c r="R124" s="12">
        <v>0.14000000000000001</v>
      </c>
      <c r="S124" s="12">
        <v>5.87</v>
      </c>
      <c r="T124" s="12">
        <v>5.87</v>
      </c>
      <c r="U124" s="21">
        <v>18.399999999999999</v>
      </c>
      <c r="V124" s="21">
        <v>18.399999999999999</v>
      </c>
      <c r="W124" s="21">
        <v>50</v>
      </c>
      <c r="X124" s="21">
        <v>50</v>
      </c>
      <c r="Y124" s="12">
        <v>28.38</v>
      </c>
      <c r="Z124" s="12">
        <v>28.38</v>
      </c>
      <c r="AA124" s="12">
        <v>1.48</v>
      </c>
      <c r="AB124" s="12">
        <v>1.48</v>
      </c>
    </row>
    <row r="125" spans="1:28" ht="15" customHeight="1" x14ac:dyDescent="0.3">
      <c r="A125" s="12"/>
      <c r="B125" s="48" t="s">
        <v>136</v>
      </c>
      <c r="C125" s="14">
        <v>30</v>
      </c>
      <c r="D125" s="14">
        <v>50</v>
      </c>
      <c r="E125" s="12">
        <v>3.37</v>
      </c>
      <c r="F125" s="12">
        <v>5.62</v>
      </c>
      <c r="G125" s="12">
        <v>1.78</v>
      </c>
      <c r="H125" s="12">
        <v>2.97</v>
      </c>
      <c r="I125" s="12">
        <v>12.6</v>
      </c>
      <c r="J125" s="12">
        <v>21</v>
      </c>
      <c r="K125" s="12">
        <v>90</v>
      </c>
      <c r="L125" s="12">
        <v>150</v>
      </c>
      <c r="M125" s="12">
        <v>0</v>
      </c>
      <c r="N125" s="12">
        <v>0</v>
      </c>
      <c r="O125" s="12">
        <v>0.05</v>
      </c>
      <c r="P125" s="12">
        <v>7.0000000000000007E-2</v>
      </c>
      <c r="Q125" s="12">
        <v>1.4999999999999999E-2</v>
      </c>
      <c r="R125" s="12">
        <v>0.02</v>
      </c>
      <c r="S125" s="12">
        <v>0</v>
      </c>
      <c r="T125" s="12">
        <v>0</v>
      </c>
      <c r="U125" s="21">
        <v>6.9</v>
      </c>
      <c r="V125" s="21">
        <v>11.5</v>
      </c>
      <c r="W125" s="21">
        <v>0</v>
      </c>
      <c r="X125" s="21">
        <v>0</v>
      </c>
      <c r="Y125" s="12">
        <v>0</v>
      </c>
      <c r="Z125" s="12">
        <v>0</v>
      </c>
      <c r="AA125" s="12">
        <v>0.6</v>
      </c>
      <c r="AB125" s="12">
        <v>0.08</v>
      </c>
    </row>
    <row r="126" spans="1:28" ht="15" customHeight="1" x14ac:dyDescent="0.3">
      <c r="A126" s="12" t="s">
        <v>147</v>
      </c>
      <c r="B126" s="48" t="s">
        <v>148</v>
      </c>
      <c r="C126" s="14">
        <v>200</v>
      </c>
      <c r="D126" s="14">
        <v>200</v>
      </c>
      <c r="E126" s="12">
        <v>0.54</v>
      </c>
      <c r="F126" s="12">
        <v>0.54</v>
      </c>
      <c r="G126" s="12">
        <v>0</v>
      </c>
      <c r="H126" s="12">
        <v>0</v>
      </c>
      <c r="I126" s="12">
        <v>17.579999999999998</v>
      </c>
      <c r="J126" s="12">
        <v>17.579999999999998</v>
      </c>
      <c r="K126" s="12">
        <v>70.53</v>
      </c>
      <c r="L126" s="12">
        <v>70.73</v>
      </c>
      <c r="M126" s="12">
        <v>0.18</v>
      </c>
      <c r="N126" s="12">
        <v>0.18</v>
      </c>
      <c r="O126" s="12">
        <v>5.0000000000000001E-3</v>
      </c>
      <c r="P126" s="12">
        <v>5.0000000000000001E-3</v>
      </c>
      <c r="Q126" s="12">
        <v>0.02</v>
      </c>
      <c r="R126" s="12">
        <v>0.02</v>
      </c>
      <c r="S126" s="12">
        <v>0.03</v>
      </c>
      <c r="T126" s="12">
        <v>0.03</v>
      </c>
      <c r="U126" s="21">
        <v>2.56</v>
      </c>
      <c r="V126" s="21">
        <v>2.56</v>
      </c>
      <c r="W126" s="21">
        <v>3.56</v>
      </c>
      <c r="X126" s="21">
        <v>3.56</v>
      </c>
      <c r="Y126" s="12">
        <v>1.74</v>
      </c>
      <c r="Z126" s="12">
        <v>1.74</v>
      </c>
      <c r="AA126" s="12">
        <v>0.1</v>
      </c>
      <c r="AB126" s="12">
        <v>0.1</v>
      </c>
    </row>
    <row r="127" spans="1:28" s="8" customFormat="1" ht="15" customHeight="1" x14ac:dyDescent="0.3">
      <c r="A127" s="6"/>
      <c r="B127" s="46" t="s">
        <v>234</v>
      </c>
      <c r="C127" s="13"/>
      <c r="D127" s="13"/>
      <c r="E127" s="6">
        <f>E122+E123+E124+E125+E126</f>
        <v>25.48</v>
      </c>
      <c r="F127" s="6">
        <f t="shared" ref="F127:AB127" si="22">F122+F123+F124+F125+F126</f>
        <v>28.71</v>
      </c>
      <c r="G127" s="6">
        <f t="shared" si="22"/>
        <v>21.8</v>
      </c>
      <c r="H127" s="6">
        <f t="shared" si="22"/>
        <v>27.599999999999998</v>
      </c>
      <c r="I127" s="6">
        <f t="shared" si="22"/>
        <v>84.29</v>
      </c>
      <c r="J127" s="6">
        <f t="shared" si="22"/>
        <v>108.99</v>
      </c>
      <c r="K127" s="6">
        <f t="shared" si="22"/>
        <v>645.82999999999993</v>
      </c>
      <c r="L127" s="6">
        <f t="shared" si="22"/>
        <v>773.03</v>
      </c>
      <c r="M127" s="6">
        <f t="shared" si="22"/>
        <v>0.55999999999999994</v>
      </c>
      <c r="N127" s="6">
        <f t="shared" si="22"/>
        <v>0.78</v>
      </c>
      <c r="O127" s="6">
        <f t="shared" si="22"/>
        <v>0.28500000000000003</v>
      </c>
      <c r="P127" s="6">
        <f t="shared" si="22"/>
        <v>0.246</v>
      </c>
      <c r="Q127" s="6">
        <f t="shared" si="22"/>
        <v>0.24500000000000002</v>
      </c>
      <c r="R127" s="6">
        <f t="shared" si="22"/>
        <v>0.29000000000000004</v>
      </c>
      <c r="S127" s="6">
        <f t="shared" si="22"/>
        <v>12.2</v>
      </c>
      <c r="T127" s="6">
        <f t="shared" si="22"/>
        <v>16.400000000000002</v>
      </c>
      <c r="U127" s="6">
        <f t="shared" si="22"/>
        <v>53.050000000000004</v>
      </c>
      <c r="V127" s="6">
        <f t="shared" si="22"/>
        <v>69.460000000000008</v>
      </c>
      <c r="W127" s="6">
        <f t="shared" si="22"/>
        <v>136.30000000000001</v>
      </c>
      <c r="X127" s="6">
        <f t="shared" si="22"/>
        <v>171.86</v>
      </c>
      <c r="Y127" s="6">
        <f t="shared" si="22"/>
        <v>49.52</v>
      </c>
      <c r="Z127" s="6">
        <f t="shared" si="22"/>
        <v>58.97</v>
      </c>
      <c r="AA127" s="6">
        <f t="shared" si="22"/>
        <v>3.56</v>
      </c>
      <c r="AB127" s="6">
        <f t="shared" si="22"/>
        <v>3.6</v>
      </c>
    </row>
    <row r="128" spans="1:28" ht="15" customHeight="1" x14ac:dyDescent="0.3">
      <c r="A128" s="12"/>
      <c r="B128" s="47" t="s">
        <v>24</v>
      </c>
      <c r="C128" s="14"/>
      <c r="D128" s="14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21"/>
      <c r="V128" s="21"/>
      <c r="W128" s="21"/>
      <c r="X128" s="21"/>
      <c r="Y128" s="12"/>
      <c r="Z128" s="12"/>
      <c r="AA128" s="12"/>
      <c r="AB128" s="12"/>
    </row>
    <row r="129" spans="1:28" ht="15" customHeight="1" x14ac:dyDescent="0.3">
      <c r="A129" s="12" t="s">
        <v>267</v>
      </c>
      <c r="B129" s="51" t="s">
        <v>268</v>
      </c>
      <c r="C129" s="14">
        <v>60</v>
      </c>
      <c r="D129" s="14">
        <v>100</v>
      </c>
      <c r="E129" s="12">
        <v>0.87</v>
      </c>
      <c r="F129" s="12">
        <v>1.45</v>
      </c>
      <c r="G129" s="12">
        <v>4.05</v>
      </c>
      <c r="H129" s="12">
        <v>6.75</v>
      </c>
      <c r="I129" s="12">
        <v>9.2200000000000006</v>
      </c>
      <c r="J129" s="12">
        <v>15.36</v>
      </c>
      <c r="K129" s="12">
        <v>53.82</v>
      </c>
      <c r="L129" s="12">
        <v>89.7</v>
      </c>
      <c r="M129" s="12">
        <v>0</v>
      </c>
      <c r="N129" s="12">
        <v>0</v>
      </c>
      <c r="O129" s="12">
        <v>0.01</v>
      </c>
      <c r="P129" s="12">
        <v>0.02</v>
      </c>
      <c r="Q129" s="12">
        <v>1.4999999999999999E-2</v>
      </c>
      <c r="R129" s="12">
        <v>0.03</v>
      </c>
      <c r="S129" s="12">
        <v>5.09</v>
      </c>
      <c r="T129" s="12">
        <v>10.18</v>
      </c>
      <c r="U129" s="21">
        <v>14.63</v>
      </c>
      <c r="V129" s="21">
        <v>24.38</v>
      </c>
      <c r="W129" s="21">
        <v>16.05</v>
      </c>
      <c r="X129" s="21">
        <v>26.75</v>
      </c>
      <c r="Y129" s="12">
        <v>9.9499999999999993</v>
      </c>
      <c r="Z129" s="12">
        <v>16.579999999999998</v>
      </c>
      <c r="AA129" s="12">
        <v>0</v>
      </c>
      <c r="AB129" s="12">
        <v>0</v>
      </c>
    </row>
    <row r="130" spans="1:28" ht="30" customHeight="1" x14ac:dyDescent="0.3">
      <c r="A130" s="12" t="s">
        <v>201</v>
      </c>
      <c r="B130" s="48" t="s">
        <v>221</v>
      </c>
      <c r="C130" s="14" t="s">
        <v>185</v>
      </c>
      <c r="D130" s="14" t="s">
        <v>185</v>
      </c>
      <c r="E130" s="12">
        <v>7.38</v>
      </c>
      <c r="F130" s="12">
        <v>7.38</v>
      </c>
      <c r="G130" s="12">
        <v>7.5</v>
      </c>
      <c r="H130" s="12">
        <v>7.5</v>
      </c>
      <c r="I130" s="12">
        <v>23.5</v>
      </c>
      <c r="J130" s="12">
        <v>23.5</v>
      </c>
      <c r="K130" s="12">
        <v>188</v>
      </c>
      <c r="L130" s="12">
        <v>188</v>
      </c>
      <c r="M130" s="12">
        <v>0</v>
      </c>
      <c r="N130" s="12">
        <v>0</v>
      </c>
      <c r="O130" s="12">
        <v>0.15</v>
      </c>
      <c r="P130" s="12">
        <v>0.15</v>
      </c>
      <c r="Q130" s="12">
        <v>0.104</v>
      </c>
      <c r="R130" s="12">
        <v>0.104</v>
      </c>
      <c r="S130" s="12">
        <v>16.5</v>
      </c>
      <c r="T130" s="12">
        <v>16.5</v>
      </c>
      <c r="U130" s="21">
        <v>19.059999999999999</v>
      </c>
      <c r="V130" s="21">
        <v>19.059999999999999</v>
      </c>
      <c r="W130" s="21">
        <v>112.8</v>
      </c>
      <c r="X130" s="21">
        <v>112.8</v>
      </c>
      <c r="Y130" s="12">
        <v>45.75</v>
      </c>
      <c r="Z130" s="12">
        <v>45.75</v>
      </c>
      <c r="AA130" s="12">
        <v>1.9</v>
      </c>
      <c r="AB130" s="12">
        <v>1.9</v>
      </c>
    </row>
    <row r="131" spans="1:28" ht="15" customHeight="1" x14ac:dyDescent="0.3">
      <c r="A131" s="12" t="s">
        <v>209</v>
      </c>
      <c r="B131" s="48" t="s">
        <v>210</v>
      </c>
      <c r="C131" s="14">
        <v>150</v>
      </c>
      <c r="D131" s="14">
        <v>180</v>
      </c>
      <c r="E131" s="12">
        <v>8.7899999999999991</v>
      </c>
      <c r="F131" s="12">
        <v>10.54</v>
      </c>
      <c r="G131" s="12">
        <v>8.82</v>
      </c>
      <c r="H131" s="12">
        <v>9.58</v>
      </c>
      <c r="I131" s="12">
        <v>38.15</v>
      </c>
      <c r="J131" s="12">
        <v>45.78</v>
      </c>
      <c r="K131" s="12">
        <v>205</v>
      </c>
      <c r="L131" s="12">
        <v>228</v>
      </c>
      <c r="M131" s="12">
        <v>0.03</v>
      </c>
      <c r="N131" s="12">
        <v>0.04</v>
      </c>
      <c r="O131" s="12">
        <v>4.4999999999999998E-2</v>
      </c>
      <c r="P131" s="12">
        <v>5.3999999999999999E-2</v>
      </c>
      <c r="Q131" s="12">
        <v>0.01</v>
      </c>
      <c r="R131" s="12">
        <v>1.0999999999999999E-2</v>
      </c>
      <c r="S131" s="12">
        <v>0</v>
      </c>
      <c r="T131" s="12">
        <v>0</v>
      </c>
      <c r="U131" s="21">
        <v>146.19999999999999</v>
      </c>
      <c r="V131" s="21">
        <v>155.80000000000001</v>
      </c>
      <c r="W131" s="21">
        <v>115.4</v>
      </c>
      <c r="X131" s="21">
        <v>136.6</v>
      </c>
      <c r="Y131" s="12">
        <v>44.04</v>
      </c>
      <c r="Z131" s="12">
        <v>52.85</v>
      </c>
      <c r="AA131" s="12">
        <v>0.35</v>
      </c>
      <c r="AB131" s="12">
        <v>0.42</v>
      </c>
    </row>
    <row r="132" spans="1:28" ht="15" customHeight="1" x14ac:dyDescent="0.3">
      <c r="A132" s="12" t="s">
        <v>200</v>
      </c>
      <c r="B132" s="48" t="s">
        <v>33</v>
      </c>
      <c r="C132" s="14">
        <v>100</v>
      </c>
      <c r="D132" s="14">
        <v>100</v>
      </c>
      <c r="E132" s="12">
        <v>10.6</v>
      </c>
      <c r="F132" s="12">
        <v>10.6</v>
      </c>
      <c r="G132" s="12">
        <v>13</v>
      </c>
      <c r="H132" s="12">
        <v>13</v>
      </c>
      <c r="I132" s="12">
        <v>8.5</v>
      </c>
      <c r="J132" s="12">
        <v>8.5</v>
      </c>
      <c r="K132" s="12">
        <v>191</v>
      </c>
      <c r="L132" s="12">
        <v>191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21">
        <v>23.64</v>
      </c>
      <c r="V132" s="21">
        <v>23.64</v>
      </c>
      <c r="W132" s="21">
        <v>165.36</v>
      </c>
      <c r="X132" s="21">
        <v>165.36</v>
      </c>
      <c r="Y132" s="12">
        <v>20.8</v>
      </c>
      <c r="Z132" s="12">
        <v>20.8</v>
      </c>
      <c r="AA132" s="12">
        <v>1.87</v>
      </c>
      <c r="AB132" s="12">
        <v>1.87</v>
      </c>
    </row>
    <row r="133" spans="1:28" ht="15" customHeight="1" x14ac:dyDescent="0.3">
      <c r="A133" s="12" t="s">
        <v>137</v>
      </c>
      <c r="B133" s="48" t="s">
        <v>138</v>
      </c>
      <c r="C133" s="14" t="s">
        <v>264</v>
      </c>
      <c r="D133" s="14" t="s">
        <v>264</v>
      </c>
      <c r="E133" s="12">
        <v>0.2</v>
      </c>
      <c r="F133" s="12">
        <v>0.2</v>
      </c>
      <c r="G133" s="12">
        <v>0.05</v>
      </c>
      <c r="H133" s="12">
        <v>0.05</v>
      </c>
      <c r="I133" s="12">
        <v>15.01</v>
      </c>
      <c r="J133" s="12">
        <v>15.01</v>
      </c>
      <c r="K133" s="12">
        <v>61.29</v>
      </c>
      <c r="L133" s="12">
        <v>61.29</v>
      </c>
      <c r="M133" s="12">
        <v>0.05</v>
      </c>
      <c r="N133" s="12">
        <v>0.05</v>
      </c>
      <c r="O133" s="12">
        <v>0</v>
      </c>
      <c r="P133" s="12">
        <v>0</v>
      </c>
      <c r="Q133" s="12">
        <v>0.01</v>
      </c>
      <c r="R133" s="12">
        <v>0.01</v>
      </c>
      <c r="S133" s="12">
        <v>0.1</v>
      </c>
      <c r="T133" s="12">
        <v>0.1</v>
      </c>
      <c r="U133" s="21">
        <v>5.25</v>
      </c>
      <c r="V133" s="21">
        <v>5.25</v>
      </c>
      <c r="W133" s="21">
        <v>8.24</v>
      </c>
      <c r="X133" s="21">
        <v>8.24</v>
      </c>
      <c r="Y133" s="12">
        <v>4.4000000000000004</v>
      </c>
      <c r="Z133" s="12">
        <v>4.4000000000000004</v>
      </c>
      <c r="AA133" s="12">
        <v>0.86</v>
      </c>
      <c r="AB133" s="12">
        <v>0.86</v>
      </c>
    </row>
    <row r="134" spans="1:28" ht="15" customHeight="1" x14ac:dyDescent="0.3">
      <c r="A134" s="12"/>
      <c r="B134" s="48" t="s">
        <v>136</v>
      </c>
      <c r="C134" s="14">
        <v>30</v>
      </c>
      <c r="D134" s="14">
        <v>50</v>
      </c>
      <c r="E134" s="12">
        <v>3.37</v>
      </c>
      <c r="F134" s="12">
        <v>5.62</v>
      </c>
      <c r="G134" s="12">
        <v>1.78</v>
      </c>
      <c r="H134" s="12">
        <v>2.97</v>
      </c>
      <c r="I134" s="12">
        <v>12.6</v>
      </c>
      <c r="J134" s="12">
        <v>21</v>
      </c>
      <c r="K134" s="12">
        <v>90</v>
      </c>
      <c r="L134" s="12">
        <v>150</v>
      </c>
      <c r="M134" s="12">
        <v>0</v>
      </c>
      <c r="N134" s="12">
        <v>0</v>
      </c>
      <c r="O134" s="12">
        <v>0.05</v>
      </c>
      <c r="P134" s="12">
        <v>7.0000000000000007E-2</v>
      </c>
      <c r="Q134" s="12">
        <v>1.4999999999999999E-2</v>
      </c>
      <c r="R134" s="12">
        <v>0.02</v>
      </c>
      <c r="S134" s="12">
        <v>0</v>
      </c>
      <c r="T134" s="12">
        <v>0</v>
      </c>
      <c r="U134" s="21">
        <v>6.9</v>
      </c>
      <c r="V134" s="21">
        <v>11.5</v>
      </c>
      <c r="W134" s="21">
        <v>0</v>
      </c>
      <c r="X134" s="21">
        <v>0</v>
      </c>
      <c r="Y134" s="12">
        <v>0</v>
      </c>
      <c r="Z134" s="12">
        <v>0</v>
      </c>
      <c r="AA134" s="12">
        <v>0.6</v>
      </c>
      <c r="AB134" s="12">
        <v>0.08</v>
      </c>
    </row>
    <row r="135" spans="1:28" s="8" customFormat="1" ht="15" customHeight="1" x14ac:dyDescent="0.3">
      <c r="A135" s="10"/>
      <c r="B135" s="46" t="s">
        <v>233</v>
      </c>
      <c r="C135" s="10"/>
      <c r="D135" s="10"/>
      <c r="E135" s="10">
        <f>E129+E130+E131+E132+E133</f>
        <v>27.84</v>
      </c>
      <c r="F135" s="10">
        <f t="shared" ref="F135" si="23">F129+F130+F131+F132+F133</f>
        <v>30.169999999999998</v>
      </c>
      <c r="G135" s="10">
        <f>G130+G131+G132+G133</f>
        <v>29.37</v>
      </c>
      <c r="H135" s="10">
        <f>H130+H131+H132+H133</f>
        <v>30.13</v>
      </c>
      <c r="I135" s="10">
        <f>I129+I130+I131+I132+I133+I134</f>
        <v>106.98</v>
      </c>
      <c r="J135" s="10">
        <f>J129+J130+J131+J132+J133+J134</f>
        <v>129.15</v>
      </c>
      <c r="K135" s="10">
        <f t="shared" ref="K135:AB135" si="24">K129+K130+K131+K132+K133+K134</f>
        <v>789.1099999999999</v>
      </c>
      <c r="L135" s="10">
        <f t="shared" si="24"/>
        <v>907.99</v>
      </c>
      <c r="M135" s="10">
        <f t="shared" si="24"/>
        <v>0.08</v>
      </c>
      <c r="N135" s="10">
        <f t="shared" si="24"/>
        <v>0.09</v>
      </c>
      <c r="O135" s="10">
        <f t="shared" si="24"/>
        <v>0.255</v>
      </c>
      <c r="P135" s="10">
        <f t="shared" si="24"/>
        <v>0.29399999999999998</v>
      </c>
      <c r="Q135" s="10">
        <f t="shared" si="24"/>
        <v>0.15400000000000003</v>
      </c>
      <c r="R135" s="10">
        <f t="shared" si="24"/>
        <v>0.17500000000000002</v>
      </c>
      <c r="S135" s="10">
        <f t="shared" si="24"/>
        <v>21.69</v>
      </c>
      <c r="T135" s="10">
        <f t="shared" si="24"/>
        <v>26.78</v>
      </c>
      <c r="U135" s="28">
        <f t="shared" si="24"/>
        <v>215.67999999999998</v>
      </c>
      <c r="V135" s="28">
        <f t="shared" si="24"/>
        <v>239.63</v>
      </c>
      <c r="W135" s="28">
        <f t="shared" si="24"/>
        <v>417.85</v>
      </c>
      <c r="X135" s="28">
        <f t="shared" si="24"/>
        <v>449.75</v>
      </c>
      <c r="Y135" s="10">
        <f t="shared" si="24"/>
        <v>124.94000000000001</v>
      </c>
      <c r="Z135" s="10">
        <f t="shared" si="24"/>
        <v>140.38000000000002</v>
      </c>
      <c r="AA135" s="10">
        <f t="shared" si="24"/>
        <v>5.58</v>
      </c>
      <c r="AB135" s="10">
        <f t="shared" si="24"/>
        <v>5.13</v>
      </c>
    </row>
    <row r="136" spans="1:28" ht="15" customHeight="1" x14ac:dyDescent="0.3">
      <c r="A136" s="6"/>
      <c r="B136" s="50" t="s">
        <v>149</v>
      </c>
      <c r="C136" s="13"/>
      <c r="D136" s="13"/>
      <c r="E136" s="6">
        <f>E127+E135</f>
        <v>53.32</v>
      </c>
      <c r="F136" s="6">
        <f t="shared" ref="F136:AB136" si="25">F127+F135</f>
        <v>58.879999999999995</v>
      </c>
      <c r="G136" s="6">
        <f t="shared" si="25"/>
        <v>51.17</v>
      </c>
      <c r="H136" s="6">
        <f t="shared" si="25"/>
        <v>57.73</v>
      </c>
      <c r="I136" s="6">
        <f t="shared" si="25"/>
        <v>191.27</v>
      </c>
      <c r="J136" s="6">
        <f t="shared" si="25"/>
        <v>238.14</v>
      </c>
      <c r="K136" s="6">
        <f t="shared" si="25"/>
        <v>1434.9399999999998</v>
      </c>
      <c r="L136" s="6">
        <f t="shared" si="25"/>
        <v>1681.02</v>
      </c>
      <c r="M136" s="6">
        <f t="shared" si="25"/>
        <v>0.6399999999999999</v>
      </c>
      <c r="N136" s="6">
        <f t="shared" si="25"/>
        <v>0.87</v>
      </c>
      <c r="O136" s="6">
        <f t="shared" si="25"/>
        <v>0.54</v>
      </c>
      <c r="P136" s="6">
        <f t="shared" si="25"/>
        <v>0.54</v>
      </c>
      <c r="Q136" s="6">
        <f t="shared" si="25"/>
        <v>0.39900000000000002</v>
      </c>
      <c r="R136" s="6">
        <f t="shared" si="25"/>
        <v>0.46500000000000008</v>
      </c>
      <c r="S136" s="6">
        <f t="shared" si="25"/>
        <v>33.89</v>
      </c>
      <c r="T136" s="6">
        <f t="shared" si="25"/>
        <v>43.180000000000007</v>
      </c>
      <c r="U136" s="19">
        <f t="shared" si="25"/>
        <v>268.72999999999996</v>
      </c>
      <c r="V136" s="19">
        <f t="shared" si="25"/>
        <v>309.09000000000003</v>
      </c>
      <c r="W136" s="19">
        <f>W127+W135</f>
        <v>554.15000000000009</v>
      </c>
      <c r="X136" s="19">
        <f t="shared" si="25"/>
        <v>621.61</v>
      </c>
      <c r="Y136" s="6">
        <f t="shared" si="25"/>
        <v>174.46</v>
      </c>
      <c r="Z136" s="6">
        <f t="shared" si="25"/>
        <v>199.35000000000002</v>
      </c>
      <c r="AA136" s="6">
        <f t="shared" si="25"/>
        <v>9.14</v>
      </c>
      <c r="AB136" s="6">
        <f t="shared" si="25"/>
        <v>8.73</v>
      </c>
    </row>
    <row r="137" spans="1:28" ht="15" customHeight="1" x14ac:dyDescent="0.3">
      <c r="A137" s="12"/>
      <c r="B137" s="46" t="s">
        <v>203</v>
      </c>
      <c r="C137" s="14"/>
      <c r="D137" s="14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21"/>
      <c r="V137" s="21"/>
      <c r="W137" s="21"/>
      <c r="X137" s="21"/>
      <c r="Y137" s="12"/>
      <c r="Z137" s="12"/>
      <c r="AA137" s="12"/>
      <c r="AB137" s="12"/>
    </row>
    <row r="138" spans="1:28" ht="15" customHeight="1" x14ac:dyDescent="0.3">
      <c r="A138" s="12"/>
      <c r="B138" s="47" t="s">
        <v>6</v>
      </c>
      <c r="C138" s="14"/>
      <c r="D138" s="14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21"/>
      <c r="V138" s="21"/>
      <c r="W138" s="21"/>
      <c r="X138" s="21"/>
      <c r="Y138" s="12"/>
      <c r="Z138" s="12"/>
      <c r="AA138" s="12"/>
      <c r="AB138" s="12"/>
    </row>
    <row r="139" spans="1:28" ht="15" customHeight="1" x14ac:dyDescent="0.3">
      <c r="A139" s="12" t="s">
        <v>157</v>
      </c>
      <c r="B139" s="48" t="s">
        <v>158</v>
      </c>
      <c r="C139" s="14">
        <v>15</v>
      </c>
      <c r="D139" s="14">
        <v>15</v>
      </c>
      <c r="E139" s="12">
        <v>3.9</v>
      </c>
      <c r="F139" s="12">
        <v>3.9</v>
      </c>
      <c r="G139" s="12">
        <v>3.97</v>
      </c>
      <c r="H139" s="12">
        <v>3.97</v>
      </c>
      <c r="I139" s="12">
        <v>0.52</v>
      </c>
      <c r="J139" s="12">
        <v>0.52</v>
      </c>
      <c r="K139" s="12">
        <v>54.75</v>
      </c>
      <c r="L139" s="12">
        <v>54.75</v>
      </c>
      <c r="M139" s="12">
        <v>0.6</v>
      </c>
      <c r="N139" s="12">
        <v>0.6</v>
      </c>
      <c r="O139" s="12">
        <v>0</v>
      </c>
      <c r="P139" s="12">
        <v>0</v>
      </c>
      <c r="Q139" s="12">
        <v>0</v>
      </c>
      <c r="R139" s="12">
        <v>0</v>
      </c>
      <c r="S139" s="12">
        <v>0.04</v>
      </c>
      <c r="T139" s="12">
        <v>0.04</v>
      </c>
      <c r="U139" s="21">
        <v>30.5</v>
      </c>
      <c r="V139" s="21">
        <v>30.5</v>
      </c>
      <c r="W139" s="21">
        <v>81</v>
      </c>
      <c r="X139" s="21">
        <v>81</v>
      </c>
      <c r="Y139" s="12">
        <v>0.75</v>
      </c>
      <c r="Z139" s="12">
        <v>0.75</v>
      </c>
      <c r="AA139" s="12">
        <v>0.14000000000000001</v>
      </c>
      <c r="AB139" s="12">
        <v>0.14000000000000001</v>
      </c>
    </row>
    <row r="140" spans="1:28" ht="15" customHeight="1" x14ac:dyDescent="0.3">
      <c r="A140" s="12" t="s">
        <v>132</v>
      </c>
      <c r="B140" s="48" t="s">
        <v>263</v>
      </c>
      <c r="C140" s="14" t="s">
        <v>265</v>
      </c>
      <c r="D140" s="14" t="s">
        <v>265</v>
      </c>
      <c r="E140" s="12">
        <v>6.4</v>
      </c>
      <c r="F140" s="12">
        <v>6.44</v>
      </c>
      <c r="G140" s="12">
        <v>7.29</v>
      </c>
      <c r="H140" s="12">
        <v>7.29</v>
      </c>
      <c r="I140" s="12">
        <v>35.97</v>
      </c>
      <c r="J140" s="12">
        <v>35.97</v>
      </c>
      <c r="K140" s="12">
        <v>232</v>
      </c>
      <c r="L140" s="12">
        <v>232</v>
      </c>
      <c r="M140" s="12">
        <v>0.05</v>
      </c>
      <c r="N140" s="12">
        <v>0.05</v>
      </c>
      <c r="O140" s="12">
        <v>0.13</v>
      </c>
      <c r="P140" s="12">
        <v>0.13</v>
      </c>
      <c r="Q140" s="12">
        <v>0.16</v>
      </c>
      <c r="R140" s="12">
        <v>0.16</v>
      </c>
      <c r="S140" s="12">
        <v>1.3</v>
      </c>
      <c r="T140" s="12">
        <v>1.3</v>
      </c>
      <c r="U140" s="21">
        <v>339</v>
      </c>
      <c r="V140" s="21">
        <v>339</v>
      </c>
      <c r="W140" s="21">
        <v>166</v>
      </c>
      <c r="X140" s="21">
        <v>166</v>
      </c>
      <c r="Y140" s="12">
        <v>39.65</v>
      </c>
      <c r="Z140" s="12">
        <v>39.65</v>
      </c>
      <c r="AA140" s="12">
        <v>0.81</v>
      </c>
      <c r="AB140" s="12">
        <v>0.81</v>
      </c>
    </row>
    <row r="141" spans="1:28" ht="15" customHeight="1" x14ac:dyDescent="0.3">
      <c r="A141" s="12" t="s">
        <v>205</v>
      </c>
      <c r="B141" s="48" t="s">
        <v>206</v>
      </c>
      <c r="C141" s="14">
        <v>60</v>
      </c>
      <c r="D141" s="14">
        <v>60</v>
      </c>
      <c r="E141" s="12">
        <v>4.5999999999999996</v>
      </c>
      <c r="F141" s="12">
        <v>4.5999999999999996</v>
      </c>
      <c r="G141" s="12">
        <v>5.87</v>
      </c>
      <c r="H141" s="12">
        <v>5.87</v>
      </c>
      <c r="I141" s="12">
        <v>42.31</v>
      </c>
      <c r="J141" s="12">
        <v>42.31</v>
      </c>
      <c r="K141" s="12">
        <v>207</v>
      </c>
      <c r="L141" s="12">
        <v>207</v>
      </c>
      <c r="M141" s="12">
        <v>0.01</v>
      </c>
      <c r="N141" s="12">
        <v>0.01</v>
      </c>
      <c r="O141" s="12">
        <v>0.06</v>
      </c>
      <c r="P141" s="12">
        <v>0.06</v>
      </c>
      <c r="Q141" s="12">
        <v>0.04</v>
      </c>
      <c r="R141" s="12">
        <v>0.04</v>
      </c>
      <c r="S141" s="12">
        <v>0.25</v>
      </c>
      <c r="T141" s="12">
        <v>0.25</v>
      </c>
      <c r="U141" s="21">
        <v>22.01</v>
      </c>
      <c r="V141" s="21">
        <v>22.01</v>
      </c>
      <c r="W141" s="21">
        <v>41.55</v>
      </c>
      <c r="X141" s="21">
        <v>41.55</v>
      </c>
      <c r="Y141" s="12">
        <v>8.5500000000000007</v>
      </c>
      <c r="Z141" s="12">
        <v>8.5500000000000007</v>
      </c>
      <c r="AA141" s="12">
        <v>0.75</v>
      </c>
      <c r="AB141" s="12">
        <v>0.75</v>
      </c>
    </row>
    <row r="142" spans="1:28" ht="15" customHeight="1" x14ac:dyDescent="0.3">
      <c r="A142" s="12" t="s">
        <v>192</v>
      </c>
      <c r="B142" s="48" t="s">
        <v>222</v>
      </c>
      <c r="C142" s="14">
        <v>200</v>
      </c>
      <c r="D142" s="14">
        <v>200</v>
      </c>
      <c r="E142" s="12">
        <v>0.17</v>
      </c>
      <c r="F142" s="12">
        <v>0.17</v>
      </c>
      <c r="G142" s="12">
        <v>0.17</v>
      </c>
      <c r="H142" s="12">
        <v>0.17</v>
      </c>
      <c r="I142" s="12">
        <v>19.18</v>
      </c>
      <c r="J142" s="12">
        <v>19.18</v>
      </c>
      <c r="K142" s="12">
        <v>76.8</v>
      </c>
      <c r="L142" s="12">
        <v>76.8</v>
      </c>
      <c r="M142" s="12">
        <v>0</v>
      </c>
      <c r="N142" s="12">
        <v>0</v>
      </c>
      <c r="O142" s="12">
        <v>0.01</v>
      </c>
      <c r="P142" s="12">
        <v>0.01</v>
      </c>
      <c r="Q142" s="12">
        <v>0.01</v>
      </c>
      <c r="R142" s="12">
        <v>0.01</v>
      </c>
      <c r="S142" s="12">
        <v>5.59</v>
      </c>
      <c r="T142" s="12">
        <v>5.59</v>
      </c>
      <c r="U142" s="21">
        <v>7.1</v>
      </c>
      <c r="V142" s="21">
        <v>7.1</v>
      </c>
      <c r="W142" s="21">
        <v>4.7300000000000004</v>
      </c>
      <c r="X142" s="21">
        <v>4.7300000000000004</v>
      </c>
      <c r="Y142" s="12">
        <v>8.17</v>
      </c>
      <c r="Z142" s="12">
        <v>8.17</v>
      </c>
      <c r="AA142" s="12">
        <v>0</v>
      </c>
      <c r="AB142" s="12">
        <v>0</v>
      </c>
    </row>
    <row r="143" spans="1:28" ht="15" customHeight="1" x14ac:dyDescent="0.3">
      <c r="A143" s="12"/>
      <c r="B143" s="48" t="s">
        <v>136</v>
      </c>
      <c r="C143" s="14">
        <v>30</v>
      </c>
      <c r="D143" s="14">
        <v>50</v>
      </c>
      <c r="E143" s="12">
        <v>3.37</v>
      </c>
      <c r="F143" s="12">
        <v>5.62</v>
      </c>
      <c r="G143" s="12">
        <v>1.78</v>
      </c>
      <c r="H143" s="12">
        <v>2.97</v>
      </c>
      <c r="I143" s="12">
        <v>12.6</v>
      </c>
      <c r="J143" s="12">
        <v>21</v>
      </c>
      <c r="K143" s="12">
        <v>90</v>
      </c>
      <c r="L143" s="12">
        <v>150</v>
      </c>
      <c r="M143" s="12">
        <v>0</v>
      </c>
      <c r="N143" s="12">
        <v>0</v>
      </c>
      <c r="O143" s="12">
        <v>0.05</v>
      </c>
      <c r="P143" s="12">
        <v>7.0000000000000007E-2</v>
      </c>
      <c r="Q143" s="12">
        <v>1.4999999999999999E-2</v>
      </c>
      <c r="R143" s="12">
        <v>0.02</v>
      </c>
      <c r="S143" s="12">
        <v>0</v>
      </c>
      <c r="T143" s="12">
        <v>0</v>
      </c>
      <c r="U143" s="21">
        <v>6.9</v>
      </c>
      <c r="V143" s="21">
        <v>11.5</v>
      </c>
      <c r="W143" s="21">
        <v>0</v>
      </c>
      <c r="X143" s="21">
        <v>0</v>
      </c>
      <c r="Y143" s="12">
        <v>0</v>
      </c>
      <c r="Z143" s="12">
        <v>0</v>
      </c>
      <c r="AA143" s="12">
        <v>0.6</v>
      </c>
      <c r="AB143" s="12">
        <v>0.08</v>
      </c>
    </row>
    <row r="144" spans="1:28" s="8" customFormat="1" ht="15" customHeight="1" x14ac:dyDescent="0.3">
      <c r="A144" s="6"/>
      <c r="B144" s="46" t="s">
        <v>234</v>
      </c>
      <c r="C144" s="13"/>
      <c r="D144" s="13"/>
      <c r="E144" s="6">
        <f>E140+E141+E142+E143</f>
        <v>14.54</v>
      </c>
      <c r="F144" s="6">
        <f>F140+F141+F142+F143+F139</f>
        <v>20.729999999999997</v>
      </c>
      <c r="G144" s="6">
        <f>G140+G141+G142+G143+G148</f>
        <v>22.21</v>
      </c>
      <c r="H144" s="6">
        <f>H140+H141+H142+H143+H148</f>
        <v>24.82</v>
      </c>
      <c r="I144" s="6">
        <f t="shared" ref="I144:AB144" si="26">I140+I141+I142+I143</f>
        <v>110.06</v>
      </c>
      <c r="J144" s="6">
        <f t="shared" si="26"/>
        <v>118.46000000000001</v>
      </c>
      <c r="K144" s="6">
        <f t="shared" si="26"/>
        <v>605.79999999999995</v>
      </c>
      <c r="L144" s="6">
        <f t="shared" si="26"/>
        <v>665.8</v>
      </c>
      <c r="M144" s="6">
        <f t="shared" si="26"/>
        <v>6.0000000000000005E-2</v>
      </c>
      <c r="N144" s="6">
        <f t="shared" si="26"/>
        <v>6.0000000000000005E-2</v>
      </c>
      <c r="O144" s="6">
        <f t="shared" si="26"/>
        <v>0.25</v>
      </c>
      <c r="P144" s="6">
        <f t="shared" si="26"/>
        <v>0.27</v>
      </c>
      <c r="Q144" s="6">
        <f t="shared" si="26"/>
        <v>0.22500000000000003</v>
      </c>
      <c r="R144" s="6">
        <f t="shared" si="26"/>
        <v>0.23</v>
      </c>
      <c r="S144" s="6">
        <f t="shared" si="26"/>
        <v>7.14</v>
      </c>
      <c r="T144" s="6">
        <f t="shared" si="26"/>
        <v>7.14</v>
      </c>
      <c r="U144" s="19">
        <f t="shared" si="26"/>
        <v>375.01</v>
      </c>
      <c r="V144" s="19">
        <f t="shared" si="26"/>
        <v>379.61</v>
      </c>
      <c r="W144" s="19">
        <f t="shared" si="26"/>
        <v>212.28</v>
      </c>
      <c r="X144" s="19">
        <f t="shared" si="26"/>
        <v>212.28</v>
      </c>
      <c r="Y144" s="6">
        <f t="shared" si="26"/>
        <v>56.370000000000005</v>
      </c>
      <c r="Z144" s="6">
        <f t="shared" si="26"/>
        <v>56.370000000000005</v>
      </c>
      <c r="AA144" s="6">
        <f t="shared" si="26"/>
        <v>2.16</v>
      </c>
      <c r="AB144" s="6">
        <f t="shared" si="26"/>
        <v>1.6400000000000001</v>
      </c>
    </row>
    <row r="145" spans="1:28" ht="15" customHeight="1" x14ac:dyDescent="0.3">
      <c r="A145" s="12"/>
      <c r="B145" s="47" t="s">
        <v>24</v>
      </c>
      <c r="C145" s="14"/>
      <c r="D145" s="14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21"/>
      <c r="V145" s="21"/>
      <c r="W145" s="21"/>
      <c r="X145" s="21"/>
      <c r="Y145" s="12"/>
      <c r="Z145" s="12"/>
      <c r="AA145" s="12"/>
      <c r="AB145" s="12"/>
    </row>
    <row r="146" spans="1:28" s="32" customFormat="1" ht="30" customHeight="1" x14ac:dyDescent="0.3">
      <c r="A146" s="15" t="s">
        <v>286</v>
      </c>
      <c r="B146" s="48" t="s">
        <v>306</v>
      </c>
      <c r="C146" s="31">
        <v>60</v>
      </c>
      <c r="D146" s="31">
        <v>100</v>
      </c>
      <c r="E146" s="15">
        <v>0.75</v>
      </c>
      <c r="F146" s="15">
        <v>1.25</v>
      </c>
      <c r="G146" s="15">
        <v>4.05</v>
      </c>
      <c r="H146" s="15">
        <v>6.75</v>
      </c>
      <c r="I146" s="15">
        <v>8.16</v>
      </c>
      <c r="J146" s="15">
        <v>13.6</v>
      </c>
      <c r="K146" s="15">
        <v>77.06</v>
      </c>
      <c r="L146" s="15">
        <v>128.4</v>
      </c>
      <c r="M146" s="15">
        <v>0</v>
      </c>
      <c r="N146" s="15">
        <v>0</v>
      </c>
      <c r="O146" s="15">
        <v>0.03</v>
      </c>
      <c r="P146" s="15">
        <v>0.05</v>
      </c>
      <c r="Q146" s="15">
        <v>0.04</v>
      </c>
      <c r="R146" s="15">
        <v>6.6000000000000003E-2</v>
      </c>
      <c r="S146" s="15">
        <v>2.9</v>
      </c>
      <c r="T146" s="15">
        <v>4.8</v>
      </c>
      <c r="U146" s="15">
        <v>29.6</v>
      </c>
      <c r="V146" s="15">
        <v>49.3</v>
      </c>
      <c r="W146" s="15">
        <v>31.9</v>
      </c>
      <c r="X146" s="15">
        <v>53</v>
      </c>
      <c r="Y146" s="15">
        <v>22.04</v>
      </c>
      <c r="Z146" s="15">
        <v>36.700000000000003</v>
      </c>
      <c r="AA146" s="15">
        <v>0.41</v>
      </c>
      <c r="AB146" s="15">
        <v>0.62</v>
      </c>
    </row>
    <row r="147" spans="1:28" ht="15" customHeight="1" x14ac:dyDescent="0.3">
      <c r="A147" s="12" t="s">
        <v>169</v>
      </c>
      <c r="B147" s="48" t="s">
        <v>170</v>
      </c>
      <c r="C147" s="14" t="s">
        <v>142</v>
      </c>
      <c r="D147" s="14" t="s">
        <v>142</v>
      </c>
      <c r="E147" s="12">
        <v>8.36</v>
      </c>
      <c r="F147" s="12">
        <v>8.36</v>
      </c>
      <c r="G147" s="12">
        <v>6.33</v>
      </c>
      <c r="H147" s="12">
        <v>6.33</v>
      </c>
      <c r="I147" s="12">
        <v>27.44</v>
      </c>
      <c r="J147" s="12">
        <v>27.44</v>
      </c>
      <c r="K147" s="12">
        <v>200</v>
      </c>
      <c r="L147" s="12">
        <v>200</v>
      </c>
      <c r="M147" s="12">
        <v>0.01</v>
      </c>
      <c r="N147" s="12">
        <v>0.01</v>
      </c>
      <c r="O147" s="12">
        <v>0.13</v>
      </c>
      <c r="P147" s="12">
        <v>0.13</v>
      </c>
      <c r="Q147" s="12">
        <v>0.09</v>
      </c>
      <c r="R147" s="12">
        <v>0.09</v>
      </c>
      <c r="S147" s="12">
        <v>12.77</v>
      </c>
      <c r="T147" s="12">
        <v>12.77</v>
      </c>
      <c r="U147" s="21">
        <v>20.65</v>
      </c>
      <c r="V147" s="21">
        <v>20.65</v>
      </c>
      <c r="W147" s="21">
        <v>60.4</v>
      </c>
      <c r="X147" s="21">
        <v>60.4</v>
      </c>
      <c r="Y147" s="12">
        <v>25.67</v>
      </c>
      <c r="Z147" s="12">
        <v>25.67</v>
      </c>
      <c r="AA147" s="12">
        <v>1.35</v>
      </c>
      <c r="AB147" s="12">
        <v>1.35</v>
      </c>
    </row>
    <row r="148" spans="1:28" ht="15" customHeight="1" x14ac:dyDescent="0.3">
      <c r="A148" s="12" t="s">
        <v>165</v>
      </c>
      <c r="B148" s="48" t="s">
        <v>166</v>
      </c>
      <c r="C148" s="14">
        <v>150</v>
      </c>
      <c r="D148" s="14">
        <v>180</v>
      </c>
      <c r="E148" s="12">
        <v>3.43</v>
      </c>
      <c r="F148" s="12">
        <v>4.1100000000000003</v>
      </c>
      <c r="G148" s="12">
        <v>7.1</v>
      </c>
      <c r="H148" s="12">
        <v>8.52</v>
      </c>
      <c r="I148" s="12">
        <v>25.3</v>
      </c>
      <c r="J148" s="12">
        <v>30.36</v>
      </c>
      <c r="K148" s="12">
        <v>170</v>
      </c>
      <c r="L148" s="12">
        <v>204</v>
      </c>
      <c r="M148" s="12">
        <v>0.03</v>
      </c>
      <c r="N148" s="12">
        <v>0.04</v>
      </c>
      <c r="O148" s="12">
        <v>0.17</v>
      </c>
      <c r="P148" s="12">
        <v>0.2</v>
      </c>
      <c r="Q148" s="12">
        <v>0.13</v>
      </c>
      <c r="R148" s="12">
        <v>0.15</v>
      </c>
      <c r="S148" s="12">
        <v>27.31</v>
      </c>
      <c r="T148" s="12">
        <v>32.770000000000003</v>
      </c>
      <c r="U148" s="21">
        <v>80.2</v>
      </c>
      <c r="V148" s="21">
        <v>86.28</v>
      </c>
      <c r="W148" s="21">
        <v>102.3</v>
      </c>
      <c r="X148" s="21">
        <v>123</v>
      </c>
      <c r="Y148" s="12">
        <v>34.450000000000003</v>
      </c>
      <c r="Z148" s="12">
        <v>41.37</v>
      </c>
      <c r="AA148" s="12">
        <v>1.24</v>
      </c>
      <c r="AB148" s="12">
        <v>1.5</v>
      </c>
    </row>
    <row r="149" spans="1:28" ht="15" customHeight="1" x14ac:dyDescent="0.3">
      <c r="A149" s="12" t="s">
        <v>189</v>
      </c>
      <c r="B149" s="48" t="s">
        <v>260</v>
      </c>
      <c r="C149" s="14" t="s">
        <v>191</v>
      </c>
      <c r="D149" s="14" t="s">
        <v>191</v>
      </c>
      <c r="E149" s="12">
        <v>11.4</v>
      </c>
      <c r="F149" s="12">
        <v>11.4</v>
      </c>
      <c r="G149" s="12">
        <v>7.04</v>
      </c>
      <c r="H149" s="12">
        <v>7.04</v>
      </c>
      <c r="I149" s="12">
        <v>12.76</v>
      </c>
      <c r="J149" s="12">
        <v>12.76</v>
      </c>
      <c r="K149" s="12">
        <v>204</v>
      </c>
      <c r="L149" s="12">
        <v>204</v>
      </c>
      <c r="M149" s="12">
        <v>0.04</v>
      </c>
      <c r="N149" s="12">
        <v>0.04</v>
      </c>
      <c r="O149" s="12">
        <v>0.11</v>
      </c>
      <c r="P149" s="12">
        <v>0.11</v>
      </c>
      <c r="Q149" s="12">
        <v>0.12</v>
      </c>
      <c r="R149" s="12">
        <v>0.12</v>
      </c>
      <c r="S149" s="12">
        <v>2.5499999999999998</v>
      </c>
      <c r="T149" s="12">
        <v>2.5499999999999998</v>
      </c>
      <c r="U149" s="21">
        <v>52.95</v>
      </c>
      <c r="V149" s="21">
        <v>52.95</v>
      </c>
      <c r="W149" s="21">
        <v>239.39</v>
      </c>
      <c r="X149" s="21">
        <v>239.39</v>
      </c>
      <c r="Y149" s="12">
        <v>56.27</v>
      </c>
      <c r="Z149" s="12">
        <v>56.27</v>
      </c>
      <c r="AA149" s="12">
        <v>0.89</v>
      </c>
      <c r="AB149" s="12">
        <v>0.89</v>
      </c>
    </row>
    <row r="150" spans="1:28" ht="15" customHeight="1" x14ac:dyDescent="0.3">
      <c r="A150" s="12" t="s">
        <v>137</v>
      </c>
      <c r="B150" s="48" t="s">
        <v>138</v>
      </c>
      <c r="C150" s="14" t="s">
        <v>264</v>
      </c>
      <c r="D150" s="14" t="s">
        <v>264</v>
      </c>
      <c r="E150" s="12">
        <v>0.2</v>
      </c>
      <c r="F150" s="12">
        <v>0.2</v>
      </c>
      <c r="G150" s="12">
        <v>0.05</v>
      </c>
      <c r="H150" s="12">
        <v>0.05</v>
      </c>
      <c r="I150" s="12">
        <v>15.01</v>
      </c>
      <c r="J150" s="12">
        <v>15.01</v>
      </c>
      <c r="K150" s="12">
        <v>61.29</v>
      </c>
      <c r="L150" s="12">
        <v>61.29</v>
      </c>
      <c r="M150" s="12">
        <v>0.05</v>
      </c>
      <c r="N150" s="12">
        <v>0.05</v>
      </c>
      <c r="O150" s="12">
        <v>0</v>
      </c>
      <c r="P150" s="12">
        <v>0</v>
      </c>
      <c r="Q150" s="12">
        <v>0.01</v>
      </c>
      <c r="R150" s="12">
        <v>0.01</v>
      </c>
      <c r="S150" s="12">
        <v>0.1</v>
      </c>
      <c r="T150" s="12">
        <v>0.1</v>
      </c>
      <c r="U150" s="21">
        <v>5.25</v>
      </c>
      <c r="V150" s="21">
        <v>5.25</v>
      </c>
      <c r="W150" s="21">
        <v>8.24</v>
      </c>
      <c r="X150" s="21">
        <v>8.24</v>
      </c>
      <c r="Y150" s="12">
        <v>4.4000000000000004</v>
      </c>
      <c r="Z150" s="12">
        <v>4.4000000000000004</v>
      </c>
      <c r="AA150" s="12">
        <v>0.86</v>
      </c>
      <c r="AB150" s="12">
        <v>0.86</v>
      </c>
    </row>
    <row r="151" spans="1:28" ht="15" customHeight="1" x14ac:dyDescent="0.3">
      <c r="A151" s="12"/>
      <c r="B151" s="48" t="s">
        <v>136</v>
      </c>
      <c r="C151" s="14">
        <v>30</v>
      </c>
      <c r="D151" s="14">
        <v>50</v>
      </c>
      <c r="E151" s="12">
        <v>3.37</v>
      </c>
      <c r="F151" s="12">
        <v>5.62</v>
      </c>
      <c r="G151" s="12">
        <v>1.78</v>
      </c>
      <c r="H151" s="12">
        <v>2.97</v>
      </c>
      <c r="I151" s="12">
        <v>12.6</v>
      </c>
      <c r="J151" s="12">
        <v>21</v>
      </c>
      <c r="K151" s="12">
        <v>90</v>
      </c>
      <c r="L151" s="12">
        <v>150</v>
      </c>
      <c r="M151" s="12">
        <v>0</v>
      </c>
      <c r="N151" s="12">
        <v>0</v>
      </c>
      <c r="O151" s="12">
        <v>0.05</v>
      </c>
      <c r="P151" s="12">
        <v>7.0000000000000007E-2</v>
      </c>
      <c r="Q151" s="12">
        <v>1.4999999999999999E-2</v>
      </c>
      <c r="R151" s="12">
        <v>0.02</v>
      </c>
      <c r="S151" s="12">
        <v>0</v>
      </c>
      <c r="T151" s="12">
        <v>0</v>
      </c>
      <c r="U151" s="21">
        <v>6.9</v>
      </c>
      <c r="V151" s="21">
        <v>11.5</v>
      </c>
      <c r="W151" s="21">
        <v>0</v>
      </c>
      <c r="X151" s="21">
        <v>0</v>
      </c>
      <c r="Y151" s="12">
        <v>0</v>
      </c>
      <c r="Z151" s="12">
        <v>0</v>
      </c>
      <c r="AA151" s="12">
        <v>0.6</v>
      </c>
      <c r="AB151" s="12">
        <v>0.08</v>
      </c>
    </row>
    <row r="152" spans="1:28" s="8" customFormat="1" ht="15" customHeight="1" x14ac:dyDescent="0.3">
      <c r="A152" s="6"/>
      <c r="B152" s="46" t="s">
        <v>233</v>
      </c>
      <c r="C152" s="13"/>
      <c r="D152" s="13"/>
      <c r="E152" s="6">
        <f t="shared" ref="E152:AB152" si="27">E147+E148+E149+E150+E151+E139</f>
        <v>30.659999999999997</v>
      </c>
      <c r="F152" s="6">
        <f t="shared" si="27"/>
        <v>33.589999999999996</v>
      </c>
      <c r="G152" s="6">
        <f t="shared" si="27"/>
        <v>26.27</v>
      </c>
      <c r="H152" s="6">
        <f t="shared" si="27"/>
        <v>28.88</v>
      </c>
      <c r="I152" s="6">
        <f t="shared" si="27"/>
        <v>93.63</v>
      </c>
      <c r="J152" s="6">
        <f t="shared" si="27"/>
        <v>107.09</v>
      </c>
      <c r="K152" s="6">
        <f t="shared" si="27"/>
        <v>780.04</v>
      </c>
      <c r="L152" s="6">
        <f t="shared" si="27"/>
        <v>874.04</v>
      </c>
      <c r="M152" s="6">
        <f t="shared" si="27"/>
        <v>0.73</v>
      </c>
      <c r="N152" s="6">
        <f t="shared" si="27"/>
        <v>0.74</v>
      </c>
      <c r="O152" s="6">
        <f t="shared" si="27"/>
        <v>0.46</v>
      </c>
      <c r="P152" s="6">
        <f t="shared" si="27"/>
        <v>0.51</v>
      </c>
      <c r="Q152" s="6">
        <f t="shared" si="27"/>
        <v>0.36499999999999999</v>
      </c>
      <c r="R152" s="6">
        <f t="shared" si="27"/>
        <v>0.39</v>
      </c>
      <c r="S152" s="6">
        <f t="shared" si="27"/>
        <v>42.769999999999996</v>
      </c>
      <c r="T152" s="6">
        <f t="shared" si="27"/>
        <v>48.230000000000004</v>
      </c>
      <c r="U152" s="19">
        <f t="shared" si="27"/>
        <v>196.45000000000002</v>
      </c>
      <c r="V152" s="19">
        <f t="shared" si="27"/>
        <v>207.13</v>
      </c>
      <c r="W152" s="19">
        <f t="shared" si="27"/>
        <v>491.33</v>
      </c>
      <c r="X152" s="19">
        <f t="shared" si="27"/>
        <v>512.03</v>
      </c>
      <c r="Y152" s="6">
        <f t="shared" si="27"/>
        <v>121.54000000000002</v>
      </c>
      <c r="Z152" s="6">
        <f t="shared" si="27"/>
        <v>128.46</v>
      </c>
      <c r="AA152" s="6">
        <f t="shared" si="27"/>
        <v>5.0799999999999992</v>
      </c>
      <c r="AB152" s="6">
        <f t="shared" si="27"/>
        <v>4.82</v>
      </c>
    </row>
    <row r="153" spans="1:28" ht="15" customHeight="1" x14ac:dyDescent="0.3">
      <c r="A153" s="6"/>
      <c r="B153" s="50" t="s">
        <v>149</v>
      </c>
      <c r="C153" s="13"/>
      <c r="D153" s="13"/>
      <c r="E153" s="6">
        <f>E152+E144</f>
        <v>45.199999999999996</v>
      </c>
      <c r="F153" s="6">
        <f t="shared" ref="F153:AB153" si="28">F152+F144</f>
        <v>54.319999999999993</v>
      </c>
      <c r="G153" s="6">
        <f t="shared" si="28"/>
        <v>48.480000000000004</v>
      </c>
      <c r="H153" s="6">
        <f t="shared" si="28"/>
        <v>53.7</v>
      </c>
      <c r="I153" s="6">
        <f t="shared" si="28"/>
        <v>203.69</v>
      </c>
      <c r="J153" s="6">
        <f t="shared" si="28"/>
        <v>225.55</v>
      </c>
      <c r="K153" s="6">
        <f t="shared" si="28"/>
        <v>1385.84</v>
      </c>
      <c r="L153" s="6">
        <f>L152+L144+L139</f>
        <v>1594.59</v>
      </c>
      <c r="M153" s="6">
        <f t="shared" si="28"/>
        <v>0.79</v>
      </c>
      <c r="N153" s="6">
        <f t="shared" si="28"/>
        <v>0.8</v>
      </c>
      <c r="O153" s="6">
        <f t="shared" si="28"/>
        <v>0.71</v>
      </c>
      <c r="P153" s="6">
        <f t="shared" si="28"/>
        <v>0.78</v>
      </c>
      <c r="Q153" s="6">
        <f t="shared" si="28"/>
        <v>0.59000000000000008</v>
      </c>
      <c r="R153" s="6">
        <f t="shared" si="28"/>
        <v>0.62</v>
      </c>
      <c r="S153" s="6">
        <f t="shared" si="28"/>
        <v>49.91</v>
      </c>
      <c r="T153" s="6">
        <f t="shared" si="28"/>
        <v>55.370000000000005</v>
      </c>
      <c r="U153" s="19">
        <f t="shared" si="28"/>
        <v>571.46</v>
      </c>
      <c r="V153" s="19">
        <f t="shared" si="28"/>
        <v>586.74</v>
      </c>
      <c r="W153" s="19">
        <f t="shared" si="28"/>
        <v>703.61</v>
      </c>
      <c r="X153" s="19">
        <f t="shared" si="28"/>
        <v>724.31</v>
      </c>
      <c r="Y153" s="6">
        <f t="shared" si="28"/>
        <v>177.91000000000003</v>
      </c>
      <c r="Z153" s="6">
        <f t="shared" si="28"/>
        <v>184.83</v>
      </c>
      <c r="AA153" s="6">
        <f t="shared" si="28"/>
        <v>7.2399999999999993</v>
      </c>
      <c r="AB153" s="6">
        <f t="shared" si="28"/>
        <v>6.4600000000000009</v>
      </c>
    </row>
    <row r="154" spans="1:28" ht="15" customHeight="1" x14ac:dyDescent="0.3">
      <c r="A154" s="12"/>
      <c r="B154" s="48"/>
      <c r="C154" s="14"/>
      <c r="D154" s="14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21"/>
      <c r="V154" s="21"/>
      <c r="W154" s="21"/>
      <c r="X154" s="21"/>
      <c r="Y154" s="12"/>
      <c r="Z154" s="12"/>
      <c r="AA154" s="12"/>
      <c r="AB154" s="12"/>
    </row>
    <row r="155" spans="1:28" ht="15" customHeight="1" x14ac:dyDescent="0.3">
      <c r="A155" s="12"/>
      <c r="B155" s="46" t="s">
        <v>204</v>
      </c>
      <c r="C155" s="14"/>
      <c r="D155" s="14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21"/>
      <c r="V155" s="21"/>
      <c r="W155" s="21"/>
      <c r="X155" s="21"/>
      <c r="Y155" s="12"/>
      <c r="Z155" s="12"/>
      <c r="AA155" s="12"/>
      <c r="AB155" s="12"/>
    </row>
    <row r="156" spans="1:28" ht="15" customHeight="1" x14ac:dyDescent="0.3">
      <c r="A156" s="12"/>
      <c r="B156" s="47" t="s">
        <v>6</v>
      </c>
      <c r="C156" s="14"/>
      <c r="D156" s="14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21"/>
      <c r="V156" s="21"/>
      <c r="W156" s="21"/>
      <c r="X156" s="21"/>
      <c r="Y156" s="12"/>
      <c r="Z156" s="12"/>
      <c r="AA156" s="12"/>
      <c r="AB156" s="12"/>
    </row>
    <row r="157" spans="1:28" ht="15" customHeight="1" x14ac:dyDescent="0.3">
      <c r="A157" s="12" t="s">
        <v>139</v>
      </c>
      <c r="B157" s="48" t="s">
        <v>164</v>
      </c>
      <c r="C157" s="14">
        <v>60</v>
      </c>
      <c r="D157" s="14">
        <v>100</v>
      </c>
      <c r="E157" s="12">
        <v>0.5</v>
      </c>
      <c r="F157" s="12">
        <v>0.83</v>
      </c>
      <c r="G157" s="12">
        <v>0.6</v>
      </c>
      <c r="H157" s="12">
        <v>1</v>
      </c>
      <c r="I157" s="12">
        <v>1.56</v>
      </c>
      <c r="J157" s="12">
        <v>2.6</v>
      </c>
      <c r="K157" s="12">
        <v>8.4</v>
      </c>
      <c r="L157" s="12">
        <v>14</v>
      </c>
      <c r="M157" s="12">
        <v>0</v>
      </c>
      <c r="N157" s="12">
        <v>0</v>
      </c>
      <c r="O157" s="12">
        <v>0.01</v>
      </c>
      <c r="P157" s="12">
        <v>1.6E-2</v>
      </c>
      <c r="Q157" s="12">
        <v>2.4E-2</v>
      </c>
      <c r="R157" s="12">
        <v>0.04</v>
      </c>
      <c r="S157" s="12">
        <v>6</v>
      </c>
      <c r="T157" s="12">
        <v>10</v>
      </c>
      <c r="U157" s="21">
        <v>13.8</v>
      </c>
      <c r="V157" s="21">
        <v>23</v>
      </c>
      <c r="W157" s="21">
        <v>25.2</v>
      </c>
      <c r="X157" s="21">
        <v>42</v>
      </c>
      <c r="Y157" s="12">
        <v>8.4</v>
      </c>
      <c r="Z157" s="12">
        <v>14</v>
      </c>
      <c r="AA157" s="12">
        <v>0.36</v>
      </c>
      <c r="AB157" s="12">
        <v>0.6</v>
      </c>
    </row>
    <row r="158" spans="1:28" ht="15" customHeight="1" x14ac:dyDescent="0.3">
      <c r="A158" s="12" t="s">
        <v>186</v>
      </c>
      <c r="B158" s="48" t="s">
        <v>187</v>
      </c>
      <c r="C158" s="14">
        <v>150</v>
      </c>
      <c r="D158" s="14">
        <v>180</v>
      </c>
      <c r="E158" s="12">
        <v>5.01</v>
      </c>
      <c r="F158" s="12">
        <v>6.01</v>
      </c>
      <c r="G158" s="12">
        <v>7.8</v>
      </c>
      <c r="H158" s="12">
        <v>9.36</v>
      </c>
      <c r="I158" s="12">
        <v>23.43</v>
      </c>
      <c r="J158" s="12">
        <v>28.11</v>
      </c>
      <c r="K158" s="12">
        <v>170.6</v>
      </c>
      <c r="L158" s="12">
        <v>194.7</v>
      </c>
      <c r="M158" s="12">
        <v>0.45</v>
      </c>
      <c r="N158" s="12">
        <v>0.54</v>
      </c>
      <c r="O158" s="12">
        <v>0.1</v>
      </c>
      <c r="P158" s="12">
        <v>0.12</v>
      </c>
      <c r="Q158" s="12">
        <v>0.12</v>
      </c>
      <c r="R158" s="12">
        <v>0.14000000000000001</v>
      </c>
      <c r="S158" s="12">
        <v>13.4</v>
      </c>
      <c r="T158" s="12">
        <v>18.079999999999998</v>
      </c>
      <c r="U158" s="21">
        <v>250</v>
      </c>
      <c r="V158" s="21">
        <v>280</v>
      </c>
      <c r="W158" s="21">
        <v>105</v>
      </c>
      <c r="X158" s="21">
        <v>126</v>
      </c>
      <c r="Y158" s="12">
        <v>62</v>
      </c>
      <c r="Z158" s="12">
        <v>74.400000000000006</v>
      </c>
      <c r="AA158" s="12">
        <v>2.3199999999999998</v>
      </c>
      <c r="AB158" s="12">
        <v>2.78</v>
      </c>
    </row>
    <row r="159" spans="1:28" ht="15" customHeight="1" x14ac:dyDescent="0.3">
      <c r="A159" s="12" t="s">
        <v>145</v>
      </c>
      <c r="B159" s="48" t="s">
        <v>146</v>
      </c>
      <c r="C159" s="14">
        <v>100</v>
      </c>
      <c r="D159" s="14">
        <v>100</v>
      </c>
      <c r="E159" s="12">
        <v>12.7</v>
      </c>
      <c r="F159" s="12">
        <v>12.7</v>
      </c>
      <c r="G159" s="12">
        <v>9.92</v>
      </c>
      <c r="H159" s="12">
        <v>9.92</v>
      </c>
      <c r="I159" s="12">
        <v>13.52</v>
      </c>
      <c r="J159" s="12">
        <v>13.52</v>
      </c>
      <c r="K159" s="12">
        <v>236</v>
      </c>
      <c r="L159" s="12">
        <v>236</v>
      </c>
      <c r="M159" s="12">
        <v>1.2E-2</v>
      </c>
      <c r="N159" s="12">
        <v>1.2E-2</v>
      </c>
      <c r="O159" s="12">
        <v>0.1</v>
      </c>
      <c r="P159" s="12">
        <v>0.1</v>
      </c>
      <c r="Q159" s="12">
        <v>0.13</v>
      </c>
      <c r="R159" s="12">
        <v>0.13</v>
      </c>
      <c r="S159" s="12">
        <v>1.62</v>
      </c>
      <c r="T159" s="12">
        <v>1.62</v>
      </c>
      <c r="U159" s="21">
        <v>198.7</v>
      </c>
      <c r="V159" s="21">
        <v>198.7</v>
      </c>
      <c r="W159" s="21">
        <v>351</v>
      </c>
      <c r="X159" s="21">
        <v>351</v>
      </c>
      <c r="Y159" s="12">
        <v>18.850000000000001</v>
      </c>
      <c r="Z159" s="12">
        <v>18.850000000000001</v>
      </c>
      <c r="AA159" s="12">
        <v>0.62</v>
      </c>
      <c r="AB159" s="12">
        <v>0.62</v>
      </c>
    </row>
    <row r="160" spans="1:28" ht="15" customHeight="1" x14ac:dyDescent="0.3">
      <c r="A160" s="12" t="s">
        <v>212</v>
      </c>
      <c r="B160" s="48" t="s">
        <v>226</v>
      </c>
      <c r="C160" s="14">
        <v>30</v>
      </c>
      <c r="D160" s="14">
        <v>30</v>
      </c>
      <c r="E160" s="12">
        <v>0.3</v>
      </c>
      <c r="F160" s="12">
        <v>0.3</v>
      </c>
      <c r="G160" s="12">
        <v>1.4</v>
      </c>
      <c r="H160" s="12">
        <v>1.4</v>
      </c>
      <c r="I160" s="12">
        <v>1.8</v>
      </c>
      <c r="J160" s="12">
        <v>1.8</v>
      </c>
      <c r="K160" s="12">
        <v>21</v>
      </c>
      <c r="L160" s="12">
        <v>21</v>
      </c>
      <c r="M160" s="12">
        <v>0.12</v>
      </c>
      <c r="N160" s="12">
        <v>0.1</v>
      </c>
      <c r="O160" s="12">
        <v>7.0000000000000007E-2</v>
      </c>
      <c r="P160" s="12">
        <v>7.0000000000000007E-2</v>
      </c>
      <c r="Q160" s="12">
        <v>0.08</v>
      </c>
      <c r="R160" s="12">
        <v>0.08</v>
      </c>
      <c r="S160" s="12">
        <v>0.48</v>
      </c>
      <c r="T160" s="12">
        <v>0.48</v>
      </c>
      <c r="U160" s="21">
        <v>3.27</v>
      </c>
      <c r="V160" s="21">
        <v>3.27</v>
      </c>
      <c r="W160" s="21">
        <v>5.32</v>
      </c>
      <c r="X160" s="21">
        <v>5.32</v>
      </c>
      <c r="Y160" s="12">
        <v>2.19</v>
      </c>
      <c r="Z160" s="12">
        <v>2.19</v>
      </c>
      <c r="AA160" s="12">
        <v>7.0000000000000007E-2</v>
      </c>
      <c r="AB160" s="12">
        <v>7.0000000000000007E-2</v>
      </c>
    </row>
    <row r="161" spans="1:28" ht="15" customHeight="1" x14ac:dyDescent="0.3">
      <c r="A161" s="12"/>
      <c r="B161" s="48" t="s">
        <v>136</v>
      </c>
      <c r="C161" s="14">
        <v>30</v>
      </c>
      <c r="D161" s="14">
        <v>50</v>
      </c>
      <c r="E161" s="12">
        <v>3.37</v>
      </c>
      <c r="F161" s="12">
        <v>5.62</v>
      </c>
      <c r="G161" s="12">
        <v>1.78</v>
      </c>
      <c r="H161" s="12">
        <v>2.97</v>
      </c>
      <c r="I161" s="12">
        <v>12.6</v>
      </c>
      <c r="J161" s="12">
        <v>21</v>
      </c>
      <c r="K161" s="12">
        <v>90</v>
      </c>
      <c r="L161" s="12">
        <v>150</v>
      </c>
      <c r="M161" s="12">
        <v>0</v>
      </c>
      <c r="N161" s="12">
        <v>0</v>
      </c>
      <c r="O161" s="12">
        <v>0.05</v>
      </c>
      <c r="P161" s="12">
        <v>7.0000000000000007E-2</v>
      </c>
      <c r="Q161" s="12">
        <v>1.4999999999999999E-2</v>
      </c>
      <c r="R161" s="12">
        <v>0.02</v>
      </c>
      <c r="S161" s="12">
        <v>0</v>
      </c>
      <c r="T161" s="12">
        <v>0</v>
      </c>
      <c r="U161" s="21">
        <v>6.9</v>
      </c>
      <c r="V161" s="21">
        <v>11.5</v>
      </c>
      <c r="W161" s="21">
        <v>0</v>
      </c>
      <c r="X161" s="21">
        <v>0</v>
      </c>
      <c r="Y161" s="12">
        <v>0</v>
      </c>
      <c r="Z161" s="12">
        <v>0</v>
      </c>
      <c r="AA161" s="12">
        <v>0.6</v>
      </c>
      <c r="AB161" s="12">
        <v>0.08</v>
      </c>
    </row>
    <row r="162" spans="1:28" ht="15" customHeight="1" x14ac:dyDescent="0.3">
      <c r="A162" s="12" t="s">
        <v>155</v>
      </c>
      <c r="B162" s="48" t="s">
        <v>156</v>
      </c>
      <c r="C162" s="14">
        <v>200</v>
      </c>
      <c r="D162" s="14">
        <v>200</v>
      </c>
      <c r="E162" s="12">
        <v>0</v>
      </c>
      <c r="F162" s="12">
        <v>0</v>
      </c>
      <c r="G162" s="12">
        <v>0</v>
      </c>
      <c r="H162" s="12">
        <v>0</v>
      </c>
      <c r="I162" s="12">
        <v>35.94</v>
      </c>
      <c r="J162" s="12">
        <v>35.94</v>
      </c>
      <c r="K162" s="12">
        <v>118</v>
      </c>
      <c r="L162" s="12">
        <v>118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21">
        <v>0.3</v>
      </c>
      <c r="V162" s="21">
        <v>0.3</v>
      </c>
      <c r="W162" s="21">
        <v>0</v>
      </c>
      <c r="X162" s="21">
        <v>0</v>
      </c>
      <c r="Y162" s="12">
        <v>0</v>
      </c>
      <c r="Z162" s="12">
        <v>0</v>
      </c>
      <c r="AA162" s="12">
        <v>0.45</v>
      </c>
      <c r="AB162" s="12">
        <v>0.45</v>
      </c>
    </row>
    <row r="163" spans="1:28" s="8" customFormat="1" ht="15" customHeight="1" x14ac:dyDescent="0.3">
      <c r="A163" s="6"/>
      <c r="B163" s="46" t="s">
        <v>234</v>
      </c>
      <c r="C163" s="13"/>
      <c r="D163" s="13"/>
      <c r="E163" s="6">
        <f>E157+E158+E159+E160+E161+E162</f>
        <v>21.880000000000003</v>
      </c>
      <c r="F163" s="6">
        <f t="shared" ref="F163:AB163" si="29">F157+F158+F159+F160+F161+F162</f>
        <v>25.46</v>
      </c>
      <c r="G163" s="6">
        <f t="shared" si="29"/>
        <v>21.5</v>
      </c>
      <c r="H163" s="6">
        <f t="shared" si="29"/>
        <v>24.65</v>
      </c>
      <c r="I163" s="6">
        <f t="shared" si="29"/>
        <v>88.85</v>
      </c>
      <c r="J163" s="6">
        <f t="shared" si="29"/>
        <v>102.97</v>
      </c>
      <c r="K163" s="6">
        <f>K157+K158+K159+K160+K161</f>
        <v>526</v>
      </c>
      <c r="L163" s="6">
        <f>L157+L158+L159+L160+L161</f>
        <v>615.70000000000005</v>
      </c>
      <c r="M163" s="6">
        <f t="shared" si="29"/>
        <v>0.58200000000000007</v>
      </c>
      <c r="N163" s="6">
        <f t="shared" si="29"/>
        <v>0.65200000000000002</v>
      </c>
      <c r="O163" s="6">
        <f t="shared" si="29"/>
        <v>0.33</v>
      </c>
      <c r="P163" s="6">
        <f t="shared" si="29"/>
        <v>0.37600000000000006</v>
      </c>
      <c r="Q163" s="6">
        <f t="shared" si="29"/>
        <v>0.36900000000000005</v>
      </c>
      <c r="R163" s="6">
        <f t="shared" si="29"/>
        <v>0.41000000000000009</v>
      </c>
      <c r="S163" s="6">
        <f t="shared" si="29"/>
        <v>21.5</v>
      </c>
      <c r="T163" s="6">
        <f t="shared" si="29"/>
        <v>30.18</v>
      </c>
      <c r="U163" s="19">
        <f>U157+U158+U159+U160+U161+U162</f>
        <v>472.96999999999997</v>
      </c>
      <c r="V163" s="19">
        <f t="shared" si="29"/>
        <v>516.77</v>
      </c>
      <c r="W163" s="19">
        <f t="shared" si="29"/>
        <v>486.52</v>
      </c>
      <c r="X163" s="19">
        <f t="shared" si="29"/>
        <v>524.32000000000005</v>
      </c>
      <c r="Y163" s="6">
        <f t="shared" si="29"/>
        <v>91.44</v>
      </c>
      <c r="Z163" s="6">
        <f t="shared" si="29"/>
        <v>109.44</v>
      </c>
      <c r="AA163" s="6">
        <f t="shared" si="29"/>
        <v>4.42</v>
      </c>
      <c r="AB163" s="6">
        <f t="shared" si="29"/>
        <v>4.6000000000000005</v>
      </c>
    </row>
    <row r="164" spans="1:28" ht="15" customHeight="1" x14ac:dyDescent="0.3">
      <c r="A164" s="12"/>
      <c r="B164" s="47" t="s">
        <v>24</v>
      </c>
      <c r="C164" s="14"/>
      <c r="D164" s="14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21"/>
      <c r="V164" s="21"/>
      <c r="W164" s="21"/>
      <c r="X164" s="21"/>
      <c r="Y164" s="12"/>
      <c r="Z164" s="12"/>
      <c r="AA164" s="12"/>
      <c r="AB164" s="12"/>
    </row>
    <row r="165" spans="1:28" ht="15" customHeight="1" x14ac:dyDescent="0.3">
      <c r="A165" s="12" t="s">
        <v>267</v>
      </c>
      <c r="B165" s="51" t="s">
        <v>280</v>
      </c>
      <c r="C165" s="14">
        <v>60</v>
      </c>
      <c r="D165" s="14">
        <v>100</v>
      </c>
      <c r="E165" s="12">
        <v>0.87</v>
      </c>
      <c r="F165" s="12">
        <v>1.45</v>
      </c>
      <c r="G165" s="12">
        <v>4.05</v>
      </c>
      <c r="H165" s="12">
        <v>6.75</v>
      </c>
      <c r="I165" s="12">
        <v>9.2200000000000006</v>
      </c>
      <c r="J165" s="12">
        <v>15.36</v>
      </c>
      <c r="K165" s="12">
        <v>53.82</v>
      </c>
      <c r="L165" s="12">
        <v>89.7</v>
      </c>
      <c r="M165" s="12">
        <v>0</v>
      </c>
      <c r="N165" s="12">
        <v>0</v>
      </c>
      <c r="O165" s="12">
        <v>0.01</v>
      </c>
      <c r="P165" s="12">
        <v>0.02</v>
      </c>
      <c r="Q165" s="12">
        <v>1.4999999999999999E-2</v>
      </c>
      <c r="R165" s="12">
        <v>0.03</v>
      </c>
      <c r="S165" s="12">
        <v>5.09</v>
      </c>
      <c r="T165" s="12">
        <v>10.18</v>
      </c>
      <c r="U165" s="21">
        <v>14.63</v>
      </c>
      <c r="V165" s="21">
        <v>24.38</v>
      </c>
      <c r="W165" s="21">
        <v>16.05</v>
      </c>
      <c r="X165" s="21">
        <v>26.75</v>
      </c>
      <c r="Y165" s="12">
        <v>9.9499999999999993</v>
      </c>
      <c r="Z165" s="12">
        <v>16.579999999999998</v>
      </c>
      <c r="AA165" s="12">
        <v>0</v>
      </c>
      <c r="AB165" s="12">
        <v>0</v>
      </c>
    </row>
    <row r="166" spans="1:28" ht="15" customHeight="1" x14ac:dyDescent="0.3">
      <c r="A166" s="12" t="s">
        <v>159</v>
      </c>
      <c r="B166" s="48" t="s">
        <v>160</v>
      </c>
      <c r="C166" s="14" t="s">
        <v>142</v>
      </c>
      <c r="D166" s="14" t="s">
        <v>142</v>
      </c>
      <c r="E166" s="12">
        <v>7.5</v>
      </c>
      <c r="F166" s="12">
        <v>7.5</v>
      </c>
      <c r="G166" s="12">
        <v>8.5</v>
      </c>
      <c r="H166" s="12">
        <v>8.5</v>
      </c>
      <c r="I166" s="12">
        <v>18.2</v>
      </c>
      <c r="J166" s="12">
        <v>18.2</v>
      </c>
      <c r="K166" s="12">
        <v>155.69999999999999</v>
      </c>
      <c r="L166" s="12">
        <v>155.69999999999999</v>
      </c>
      <c r="M166" s="12">
        <v>0.15</v>
      </c>
      <c r="N166" s="12">
        <v>0.15</v>
      </c>
      <c r="O166" s="12">
        <v>0.45</v>
      </c>
      <c r="P166" s="12">
        <v>0.45</v>
      </c>
      <c r="Q166" s="12">
        <v>0.6</v>
      </c>
      <c r="R166" s="12">
        <v>0.6</v>
      </c>
      <c r="S166" s="12">
        <v>10.25</v>
      </c>
      <c r="T166" s="12">
        <v>10.25</v>
      </c>
      <c r="U166" s="21">
        <v>45.25</v>
      </c>
      <c r="V166" s="21">
        <v>45.25</v>
      </c>
      <c r="W166" s="21">
        <v>78.739999999999995</v>
      </c>
      <c r="X166" s="21">
        <v>78.739999999999995</v>
      </c>
      <c r="Y166" s="12">
        <v>24.45</v>
      </c>
      <c r="Z166" s="12">
        <v>24.45</v>
      </c>
      <c r="AA166" s="12">
        <v>1.1499999999999999</v>
      </c>
      <c r="AB166" s="12">
        <v>1.1499999999999999</v>
      </c>
    </row>
    <row r="167" spans="1:28" ht="15" customHeight="1" x14ac:dyDescent="0.3">
      <c r="A167" s="12" t="s">
        <v>153</v>
      </c>
      <c r="B167" s="48" t="s">
        <v>154</v>
      </c>
      <c r="C167" s="14">
        <v>200</v>
      </c>
      <c r="D167" s="14">
        <v>220</v>
      </c>
      <c r="E167" s="12">
        <v>11.38</v>
      </c>
      <c r="F167" s="12">
        <v>12.51</v>
      </c>
      <c r="G167" s="12">
        <v>12.53</v>
      </c>
      <c r="H167" s="12">
        <v>13.78</v>
      </c>
      <c r="I167" s="12">
        <v>27.92</v>
      </c>
      <c r="J167" s="12">
        <v>30</v>
      </c>
      <c r="K167" s="12">
        <v>381</v>
      </c>
      <c r="L167" s="12">
        <v>419.1</v>
      </c>
      <c r="M167" s="12">
        <v>0.15</v>
      </c>
      <c r="N167" s="12">
        <v>0.16500000000000001</v>
      </c>
      <c r="O167" s="12">
        <v>0.18</v>
      </c>
      <c r="P167" s="12">
        <v>0.2</v>
      </c>
      <c r="Q167" s="12">
        <v>0.2</v>
      </c>
      <c r="R167" s="12">
        <v>0.22</v>
      </c>
      <c r="S167" s="12">
        <v>21.67</v>
      </c>
      <c r="T167" s="12">
        <v>23.84</v>
      </c>
      <c r="U167" s="21">
        <v>31.33</v>
      </c>
      <c r="V167" s="21">
        <v>34.46</v>
      </c>
      <c r="W167" s="21">
        <v>225</v>
      </c>
      <c r="X167" s="21">
        <v>247.5</v>
      </c>
      <c r="Y167" s="12">
        <v>49.59</v>
      </c>
      <c r="Z167" s="12">
        <v>54.54</v>
      </c>
      <c r="AA167" s="12">
        <v>1.92</v>
      </c>
      <c r="AB167" s="12">
        <v>2.11</v>
      </c>
    </row>
    <row r="168" spans="1:28" ht="15" customHeight="1" x14ac:dyDescent="0.3">
      <c r="A168" s="12"/>
      <c r="B168" s="48" t="s">
        <v>136</v>
      </c>
      <c r="C168" s="14">
        <v>30</v>
      </c>
      <c r="D168" s="14">
        <v>50</v>
      </c>
      <c r="E168" s="12">
        <v>3.37</v>
      </c>
      <c r="F168" s="12">
        <v>5.62</v>
      </c>
      <c r="G168" s="12">
        <v>1.78</v>
      </c>
      <c r="H168" s="12">
        <v>2.97</v>
      </c>
      <c r="I168" s="12">
        <v>12.6</v>
      </c>
      <c r="J168" s="12">
        <v>21</v>
      </c>
      <c r="K168" s="12">
        <v>90</v>
      </c>
      <c r="L168" s="12">
        <v>150</v>
      </c>
      <c r="M168" s="12">
        <v>0</v>
      </c>
      <c r="N168" s="12">
        <v>0</v>
      </c>
      <c r="O168" s="12">
        <v>0.05</v>
      </c>
      <c r="P168" s="12">
        <v>7.0000000000000007E-2</v>
      </c>
      <c r="Q168" s="12">
        <v>1.4999999999999999E-2</v>
      </c>
      <c r="R168" s="12">
        <v>0.02</v>
      </c>
      <c r="S168" s="12">
        <v>0</v>
      </c>
      <c r="T168" s="12">
        <v>0</v>
      </c>
      <c r="U168" s="21">
        <v>6.9</v>
      </c>
      <c r="V168" s="21">
        <v>11.5</v>
      </c>
      <c r="W168" s="21">
        <v>0</v>
      </c>
      <c r="X168" s="21">
        <v>0</v>
      </c>
      <c r="Y168" s="12">
        <v>0</v>
      </c>
      <c r="Z168" s="12">
        <v>0</v>
      </c>
      <c r="AA168" s="12">
        <v>0.6</v>
      </c>
      <c r="AB168" s="12">
        <v>0.08</v>
      </c>
    </row>
    <row r="169" spans="1:28" ht="15" customHeight="1" x14ac:dyDescent="0.3">
      <c r="A169" s="12" t="s">
        <v>137</v>
      </c>
      <c r="B169" s="48" t="s">
        <v>138</v>
      </c>
      <c r="C169" s="14" t="s">
        <v>264</v>
      </c>
      <c r="D169" s="14" t="s">
        <v>264</v>
      </c>
      <c r="E169" s="12">
        <v>0.2</v>
      </c>
      <c r="F169" s="12">
        <v>0.2</v>
      </c>
      <c r="G169" s="12">
        <v>0.05</v>
      </c>
      <c r="H169" s="12">
        <v>0.05</v>
      </c>
      <c r="I169" s="12">
        <v>15.01</v>
      </c>
      <c r="J169" s="12">
        <v>15.01</v>
      </c>
      <c r="K169" s="12">
        <v>61.29</v>
      </c>
      <c r="L169" s="12">
        <v>61.29</v>
      </c>
      <c r="M169" s="12">
        <v>0.05</v>
      </c>
      <c r="N169" s="12">
        <v>0.05</v>
      </c>
      <c r="O169" s="12">
        <v>0</v>
      </c>
      <c r="P169" s="12">
        <v>0</v>
      </c>
      <c r="Q169" s="12">
        <v>0.01</v>
      </c>
      <c r="R169" s="12">
        <v>0.01</v>
      </c>
      <c r="S169" s="12">
        <v>0.1</v>
      </c>
      <c r="T169" s="12">
        <v>0.1</v>
      </c>
      <c r="U169" s="21">
        <v>5.25</v>
      </c>
      <c r="V169" s="21">
        <v>5.25</v>
      </c>
      <c r="W169" s="21">
        <v>8.24</v>
      </c>
      <c r="X169" s="21">
        <v>8.24</v>
      </c>
      <c r="Y169" s="12">
        <v>4.4000000000000004</v>
      </c>
      <c r="Z169" s="12">
        <v>4.4000000000000004</v>
      </c>
      <c r="AA169" s="12">
        <v>0.86</v>
      </c>
      <c r="AB169" s="12">
        <v>0.86</v>
      </c>
    </row>
    <row r="170" spans="1:28" s="8" customFormat="1" ht="15" customHeight="1" x14ac:dyDescent="0.3">
      <c r="A170" s="6"/>
      <c r="B170" s="46" t="s">
        <v>233</v>
      </c>
      <c r="C170" s="13"/>
      <c r="D170" s="13"/>
      <c r="E170" s="6">
        <f>E166+E167+E168+E169+E165</f>
        <v>23.320000000000004</v>
      </c>
      <c r="F170" s="6">
        <f t="shared" ref="F170:AB170" si="30">F166+F167+F168+F169+F165</f>
        <v>27.279999999999998</v>
      </c>
      <c r="G170" s="6">
        <f t="shared" si="30"/>
        <v>26.910000000000004</v>
      </c>
      <c r="H170" s="6">
        <f t="shared" si="30"/>
        <v>32.049999999999997</v>
      </c>
      <c r="I170" s="6">
        <f>I166+I167+I168+I169+I165+I161</f>
        <v>95.55</v>
      </c>
      <c r="J170" s="6">
        <f>J166+J167+J168+J169+J165+J161</f>
        <v>120.57000000000001</v>
      </c>
      <c r="K170" s="6">
        <f>K166+K167+K168+K169+K165+K162</f>
        <v>859.81000000000006</v>
      </c>
      <c r="L170" s="6">
        <f t="shared" si="30"/>
        <v>875.79</v>
      </c>
      <c r="M170" s="6">
        <f t="shared" si="30"/>
        <v>0.35</v>
      </c>
      <c r="N170" s="6">
        <f t="shared" si="30"/>
        <v>0.36499999999999999</v>
      </c>
      <c r="O170" s="6">
        <f t="shared" si="30"/>
        <v>0.69000000000000006</v>
      </c>
      <c r="P170" s="6">
        <f t="shared" si="30"/>
        <v>0.74</v>
      </c>
      <c r="Q170" s="6">
        <f t="shared" si="30"/>
        <v>0.84000000000000008</v>
      </c>
      <c r="R170" s="6">
        <f t="shared" si="30"/>
        <v>0.88</v>
      </c>
      <c r="S170" s="6">
        <f t="shared" si="30"/>
        <v>37.11</v>
      </c>
      <c r="T170" s="6">
        <f t="shared" si="30"/>
        <v>44.370000000000005</v>
      </c>
      <c r="U170" s="19">
        <f t="shared" si="30"/>
        <v>103.36</v>
      </c>
      <c r="V170" s="19">
        <f t="shared" si="30"/>
        <v>120.84</v>
      </c>
      <c r="W170" s="19">
        <f t="shared" si="30"/>
        <v>328.03000000000003</v>
      </c>
      <c r="X170" s="19">
        <f>X166+X167+X168+X169+X165+X158</f>
        <v>487.23</v>
      </c>
      <c r="Y170" s="6">
        <f t="shared" si="30"/>
        <v>88.390000000000015</v>
      </c>
      <c r="Z170" s="6">
        <f t="shared" si="30"/>
        <v>99.97</v>
      </c>
      <c r="AA170" s="6">
        <f t="shared" si="30"/>
        <v>4.53</v>
      </c>
      <c r="AB170" s="6">
        <f t="shared" si="30"/>
        <v>4.2</v>
      </c>
    </row>
    <row r="171" spans="1:28" ht="15" customHeight="1" x14ac:dyDescent="0.3">
      <c r="A171" s="6"/>
      <c r="B171" s="50" t="s">
        <v>149</v>
      </c>
      <c r="C171" s="13"/>
      <c r="D171" s="13"/>
      <c r="E171" s="6">
        <f>E163+E170</f>
        <v>45.2</v>
      </c>
      <c r="F171" s="6">
        <f t="shared" ref="F171:AB171" si="31">F163+F170</f>
        <v>52.739999999999995</v>
      </c>
      <c r="G171" s="6">
        <f t="shared" si="31"/>
        <v>48.410000000000004</v>
      </c>
      <c r="H171" s="6">
        <f t="shared" si="31"/>
        <v>56.699999999999996</v>
      </c>
      <c r="I171" s="6">
        <f t="shared" si="31"/>
        <v>184.39999999999998</v>
      </c>
      <c r="J171" s="6">
        <v>239.7</v>
      </c>
      <c r="K171" s="6">
        <f t="shared" si="31"/>
        <v>1385.81</v>
      </c>
      <c r="L171" s="6">
        <f t="shared" si="31"/>
        <v>1491.49</v>
      </c>
      <c r="M171" s="6">
        <f t="shared" si="31"/>
        <v>0.93200000000000005</v>
      </c>
      <c r="N171" s="6">
        <f t="shared" si="31"/>
        <v>1.0169999999999999</v>
      </c>
      <c r="O171" s="6">
        <f t="shared" si="31"/>
        <v>1.02</v>
      </c>
      <c r="P171" s="6">
        <f t="shared" si="31"/>
        <v>1.1160000000000001</v>
      </c>
      <c r="Q171" s="6">
        <f t="shared" si="31"/>
        <v>1.2090000000000001</v>
      </c>
      <c r="R171" s="6">
        <f t="shared" si="31"/>
        <v>1.29</v>
      </c>
      <c r="S171" s="6">
        <f t="shared" si="31"/>
        <v>58.61</v>
      </c>
      <c r="T171" s="6">
        <f t="shared" si="31"/>
        <v>74.550000000000011</v>
      </c>
      <c r="U171" s="19">
        <f>U163+U170</f>
        <v>576.32999999999993</v>
      </c>
      <c r="V171" s="19">
        <f t="shared" si="31"/>
        <v>637.61</v>
      </c>
      <c r="W171" s="19">
        <f t="shared" si="31"/>
        <v>814.55</v>
      </c>
      <c r="X171" s="19">
        <f t="shared" si="31"/>
        <v>1011.5500000000001</v>
      </c>
      <c r="Y171" s="6">
        <f t="shared" si="31"/>
        <v>179.83</v>
      </c>
      <c r="Z171" s="6">
        <f t="shared" si="31"/>
        <v>209.41</v>
      </c>
      <c r="AA171" s="6">
        <f t="shared" si="31"/>
        <v>8.9499999999999993</v>
      </c>
      <c r="AB171" s="6">
        <f t="shared" si="31"/>
        <v>8.8000000000000007</v>
      </c>
    </row>
    <row r="172" spans="1:28" ht="15" customHeight="1" x14ac:dyDescent="0.3">
      <c r="A172" s="12"/>
      <c r="B172" s="48"/>
      <c r="C172" s="14"/>
      <c r="D172" s="14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21"/>
      <c r="V172" s="21"/>
      <c r="W172" s="21"/>
      <c r="X172" s="21"/>
      <c r="Y172" s="12"/>
      <c r="Z172" s="12"/>
      <c r="AA172" s="12"/>
      <c r="AB172" s="12"/>
    </row>
    <row r="173" spans="1:28" ht="15" customHeight="1" x14ac:dyDescent="0.3">
      <c r="A173" s="12"/>
      <c r="B173" s="46" t="s">
        <v>207</v>
      </c>
      <c r="C173" s="14"/>
      <c r="D173" s="14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21"/>
      <c r="V173" s="21"/>
      <c r="W173" s="21"/>
      <c r="X173" s="21"/>
      <c r="Y173" s="12"/>
      <c r="Z173" s="12"/>
      <c r="AA173" s="12"/>
      <c r="AB173" s="12"/>
    </row>
    <row r="174" spans="1:28" ht="15" customHeight="1" x14ac:dyDescent="0.3">
      <c r="A174" s="12"/>
      <c r="B174" s="47" t="s">
        <v>6</v>
      </c>
      <c r="C174" s="14"/>
      <c r="D174" s="14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21"/>
      <c r="V174" s="21"/>
      <c r="W174" s="21"/>
      <c r="X174" s="21"/>
      <c r="Y174" s="12"/>
      <c r="Z174" s="12"/>
      <c r="AA174" s="12"/>
      <c r="AB174" s="12"/>
    </row>
    <row r="175" spans="1:28" ht="30" customHeight="1" x14ac:dyDescent="0.3">
      <c r="A175" s="12" t="s">
        <v>184</v>
      </c>
      <c r="B175" s="48" t="s">
        <v>277</v>
      </c>
      <c r="C175" s="14">
        <v>60</v>
      </c>
      <c r="D175" s="14">
        <v>100</v>
      </c>
      <c r="E175" s="12">
        <v>0.7</v>
      </c>
      <c r="F175" s="12">
        <v>1.17</v>
      </c>
      <c r="G175" s="12">
        <v>3.06</v>
      </c>
      <c r="H175" s="12">
        <v>5.0999999999999996</v>
      </c>
      <c r="I175" s="12">
        <v>6.65</v>
      </c>
      <c r="J175" s="12">
        <v>11.09</v>
      </c>
      <c r="K175" s="12">
        <v>63.6</v>
      </c>
      <c r="L175" s="12">
        <v>106</v>
      </c>
      <c r="M175" s="12">
        <v>0</v>
      </c>
      <c r="N175" s="12">
        <v>0</v>
      </c>
      <c r="O175" s="12">
        <v>1.7000000000000001E-2</v>
      </c>
      <c r="P175" s="12">
        <v>0.03</v>
      </c>
      <c r="Q175" s="12">
        <v>1.7000000000000001E-2</v>
      </c>
      <c r="R175" s="12">
        <v>0.03</v>
      </c>
      <c r="S175" s="12">
        <v>14.85</v>
      </c>
      <c r="T175" s="12">
        <v>24.75</v>
      </c>
      <c r="U175" s="21">
        <v>20.94</v>
      </c>
      <c r="V175" s="21">
        <v>34.9</v>
      </c>
      <c r="W175" s="21">
        <v>17.61</v>
      </c>
      <c r="X175" s="21">
        <v>27.85</v>
      </c>
      <c r="Y175" s="12">
        <v>10.98</v>
      </c>
      <c r="Z175" s="12">
        <v>18.3</v>
      </c>
      <c r="AA175" s="12">
        <v>0.57999999999999996</v>
      </c>
      <c r="AB175" s="12">
        <v>0.98</v>
      </c>
    </row>
    <row r="176" spans="1:28" ht="15" customHeight="1" x14ac:dyDescent="0.3">
      <c r="A176" s="12" t="s">
        <v>198</v>
      </c>
      <c r="B176" s="48" t="s">
        <v>259</v>
      </c>
      <c r="C176" s="14">
        <v>150</v>
      </c>
      <c r="D176" s="14">
        <v>180</v>
      </c>
      <c r="E176" s="12">
        <v>6.86</v>
      </c>
      <c r="F176" s="12">
        <v>8.23</v>
      </c>
      <c r="G176" s="12">
        <v>7.58</v>
      </c>
      <c r="H176" s="12">
        <v>9.09</v>
      </c>
      <c r="I176" s="12">
        <v>40.4</v>
      </c>
      <c r="J176" s="12">
        <v>48.48</v>
      </c>
      <c r="K176" s="12">
        <v>230</v>
      </c>
      <c r="L176" s="12">
        <v>276</v>
      </c>
      <c r="M176" s="12">
        <v>0.03</v>
      </c>
      <c r="N176" s="12">
        <v>0.04</v>
      </c>
      <c r="O176" s="12">
        <v>0.23</v>
      </c>
      <c r="P176" s="12">
        <v>0.28000000000000003</v>
      </c>
      <c r="Q176" s="12">
        <v>0.1</v>
      </c>
      <c r="R176" s="12">
        <v>0.13</v>
      </c>
      <c r="S176" s="12">
        <v>0</v>
      </c>
      <c r="T176" s="12">
        <v>0</v>
      </c>
      <c r="U176" s="21">
        <v>12.72</v>
      </c>
      <c r="V176" s="21">
        <v>15.4</v>
      </c>
      <c r="W176" s="21">
        <v>163</v>
      </c>
      <c r="X176" s="21">
        <v>196</v>
      </c>
      <c r="Y176" s="12">
        <v>88</v>
      </c>
      <c r="Z176" s="12">
        <v>118</v>
      </c>
      <c r="AA176" s="12">
        <v>1.63</v>
      </c>
      <c r="AB176" s="12">
        <v>2.37</v>
      </c>
    </row>
    <row r="177" spans="1:28" ht="15" customHeight="1" x14ac:dyDescent="0.3">
      <c r="A177" s="12" t="s">
        <v>195</v>
      </c>
      <c r="B177" s="48" t="s">
        <v>196</v>
      </c>
      <c r="C177" s="14">
        <v>100</v>
      </c>
      <c r="D177" s="14">
        <v>100</v>
      </c>
      <c r="E177" s="12">
        <v>13.04</v>
      </c>
      <c r="F177" s="12">
        <v>13.04</v>
      </c>
      <c r="G177" s="12">
        <v>8.5</v>
      </c>
      <c r="H177" s="12">
        <v>8.5</v>
      </c>
      <c r="I177" s="12">
        <v>9.44</v>
      </c>
      <c r="J177" s="12">
        <v>9.44</v>
      </c>
      <c r="K177" s="12">
        <v>167</v>
      </c>
      <c r="L177" s="12">
        <v>167</v>
      </c>
      <c r="M177" s="12">
        <v>0.3</v>
      </c>
      <c r="N177" s="12">
        <v>0.3</v>
      </c>
      <c r="O177" s="12">
        <v>0.1</v>
      </c>
      <c r="P177" s="12">
        <v>0.1</v>
      </c>
      <c r="Q177" s="12">
        <v>0.32</v>
      </c>
      <c r="R177" s="12">
        <v>0.32</v>
      </c>
      <c r="S177" s="12">
        <v>1.75</v>
      </c>
      <c r="T177" s="12">
        <v>1.75</v>
      </c>
      <c r="U177" s="21">
        <v>117.9</v>
      </c>
      <c r="V177" s="21">
        <v>117.9</v>
      </c>
      <c r="W177" s="21">
        <v>154.44</v>
      </c>
      <c r="X177" s="21">
        <v>154.44</v>
      </c>
      <c r="Y177" s="12">
        <v>19.96</v>
      </c>
      <c r="Z177" s="12">
        <v>19.96</v>
      </c>
      <c r="AA177" s="12">
        <v>2.67</v>
      </c>
      <c r="AB177" s="12">
        <v>2.67</v>
      </c>
    </row>
    <row r="178" spans="1:28" ht="15" customHeight="1" x14ac:dyDescent="0.3">
      <c r="A178" s="12"/>
      <c r="B178" s="48" t="s">
        <v>136</v>
      </c>
      <c r="C178" s="14">
        <v>30</v>
      </c>
      <c r="D178" s="14">
        <v>50</v>
      </c>
      <c r="E178" s="12">
        <v>3.37</v>
      </c>
      <c r="F178" s="12">
        <v>5.62</v>
      </c>
      <c r="G178" s="12">
        <v>1.78</v>
      </c>
      <c r="H178" s="12">
        <v>2.97</v>
      </c>
      <c r="I178" s="12">
        <v>12.6</v>
      </c>
      <c r="J178" s="12">
        <v>21</v>
      </c>
      <c r="K178" s="12">
        <v>90</v>
      </c>
      <c r="L178" s="12">
        <v>150</v>
      </c>
      <c r="M178" s="12">
        <v>0</v>
      </c>
      <c r="N178" s="12">
        <v>0</v>
      </c>
      <c r="O178" s="12">
        <v>0.05</v>
      </c>
      <c r="P178" s="12">
        <v>7.0000000000000007E-2</v>
      </c>
      <c r="Q178" s="12">
        <v>1.4999999999999999E-2</v>
      </c>
      <c r="R178" s="12">
        <v>0.02</v>
      </c>
      <c r="S178" s="12">
        <v>0</v>
      </c>
      <c r="T178" s="12">
        <v>0</v>
      </c>
      <c r="U178" s="21">
        <v>6.9</v>
      </c>
      <c r="V178" s="21">
        <v>11.5</v>
      </c>
      <c r="W178" s="21">
        <v>0</v>
      </c>
      <c r="X178" s="21">
        <v>0</v>
      </c>
      <c r="Y178" s="12">
        <v>0</v>
      </c>
      <c r="Z178" s="12">
        <v>0</v>
      </c>
      <c r="AA178" s="12">
        <v>0.6</v>
      </c>
      <c r="AB178" s="12">
        <v>0.08</v>
      </c>
    </row>
    <row r="179" spans="1:28" ht="15" customHeight="1" x14ac:dyDescent="0.3">
      <c r="A179" s="12" t="s">
        <v>137</v>
      </c>
      <c r="B179" s="48" t="s">
        <v>138</v>
      </c>
      <c r="C179" s="14" t="s">
        <v>264</v>
      </c>
      <c r="D179" s="14" t="s">
        <v>264</v>
      </c>
      <c r="E179" s="12">
        <v>0.2</v>
      </c>
      <c r="F179" s="12">
        <v>0.2</v>
      </c>
      <c r="G179" s="12">
        <v>0.05</v>
      </c>
      <c r="H179" s="12">
        <v>0.05</v>
      </c>
      <c r="I179" s="12">
        <v>15.01</v>
      </c>
      <c r="J179" s="12">
        <v>15.01</v>
      </c>
      <c r="K179" s="12">
        <v>61.29</v>
      </c>
      <c r="L179" s="12">
        <v>61.29</v>
      </c>
      <c r="M179" s="12">
        <v>0.05</v>
      </c>
      <c r="N179" s="12">
        <v>0.05</v>
      </c>
      <c r="O179" s="12">
        <v>0</v>
      </c>
      <c r="P179" s="12">
        <v>0</v>
      </c>
      <c r="Q179" s="12">
        <v>0.01</v>
      </c>
      <c r="R179" s="12">
        <v>0.01</v>
      </c>
      <c r="S179" s="12">
        <v>0.1</v>
      </c>
      <c r="T179" s="12">
        <v>0.1</v>
      </c>
      <c r="U179" s="21">
        <v>5.25</v>
      </c>
      <c r="V179" s="21">
        <v>5.25</v>
      </c>
      <c r="W179" s="21">
        <v>8.24</v>
      </c>
      <c r="X179" s="21">
        <v>8.24</v>
      </c>
      <c r="Y179" s="12">
        <v>4.4000000000000004</v>
      </c>
      <c r="Z179" s="12">
        <v>4.4000000000000004</v>
      </c>
      <c r="AA179" s="12">
        <v>0.86</v>
      </c>
      <c r="AB179" s="12">
        <v>0.86</v>
      </c>
    </row>
    <row r="180" spans="1:28" s="8" customFormat="1" ht="15" customHeight="1" x14ac:dyDescent="0.3">
      <c r="A180" s="6"/>
      <c r="B180" s="46" t="s">
        <v>234</v>
      </c>
      <c r="C180" s="13"/>
      <c r="D180" s="13"/>
      <c r="E180" s="6">
        <f>E175+E176+E177+E178+E179</f>
        <v>24.17</v>
      </c>
      <c r="F180" s="6">
        <f t="shared" ref="F180:AB180" si="32">F175+F176+F177+F178+F179</f>
        <v>28.259999999999998</v>
      </c>
      <c r="G180" s="6">
        <f t="shared" si="32"/>
        <v>20.970000000000002</v>
      </c>
      <c r="H180" s="6">
        <f t="shared" si="32"/>
        <v>25.709999999999997</v>
      </c>
      <c r="I180" s="6">
        <f t="shared" si="32"/>
        <v>84.1</v>
      </c>
      <c r="J180" s="6">
        <f t="shared" si="32"/>
        <v>105.02</v>
      </c>
      <c r="K180" s="6">
        <f t="shared" si="32"/>
        <v>611.89</v>
      </c>
      <c r="L180" s="6">
        <f t="shared" si="32"/>
        <v>760.29</v>
      </c>
      <c r="M180" s="6">
        <f t="shared" si="32"/>
        <v>0.37999999999999995</v>
      </c>
      <c r="N180" s="6">
        <f t="shared" si="32"/>
        <v>0.38999999999999996</v>
      </c>
      <c r="O180" s="6">
        <f t="shared" si="32"/>
        <v>0.39699999999999996</v>
      </c>
      <c r="P180" s="6">
        <f t="shared" si="32"/>
        <v>0.48000000000000004</v>
      </c>
      <c r="Q180" s="6">
        <f t="shared" si="32"/>
        <v>0.46200000000000002</v>
      </c>
      <c r="R180" s="6">
        <f t="shared" si="32"/>
        <v>0.51</v>
      </c>
      <c r="S180" s="6">
        <f t="shared" si="32"/>
        <v>16.700000000000003</v>
      </c>
      <c r="T180" s="6">
        <f t="shared" si="32"/>
        <v>26.6</v>
      </c>
      <c r="U180" s="19">
        <f t="shared" si="32"/>
        <v>163.71</v>
      </c>
      <c r="V180" s="19">
        <f t="shared" si="32"/>
        <v>184.95</v>
      </c>
      <c r="W180" s="19">
        <f t="shared" si="32"/>
        <v>343.29</v>
      </c>
      <c r="X180" s="19">
        <f t="shared" si="32"/>
        <v>386.53</v>
      </c>
      <c r="Y180" s="6">
        <f t="shared" si="32"/>
        <v>123.34</v>
      </c>
      <c r="Z180" s="6">
        <f t="shared" si="32"/>
        <v>160.66000000000003</v>
      </c>
      <c r="AA180" s="6">
        <f t="shared" si="32"/>
        <v>6.34</v>
      </c>
      <c r="AB180" s="6">
        <f t="shared" si="32"/>
        <v>6.96</v>
      </c>
    </row>
    <row r="181" spans="1:28" ht="15" customHeight="1" x14ac:dyDescent="0.3">
      <c r="A181" s="12"/>
      <c r="B181" s="47" t="s">
        <v>24</v>
      </c>
      <c r="C181" s="14"/>
      <c r="D181" s="14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21"/>
      <c r="V181" s="21"/>
      <c r="W181" s="21"/>
      <c r="X181" s="21"/>
      <c r="Y181" s="12"/>
      <c r="Z181" s="12"/>
      <c r="AA181" s="12"/>
      <c r="AB181" s="12"/>
    </row>
    <row r="182" spans="1:28" ht="15" customHeight="1" x14ac:dyDescent="0.3">
      <c r="A182" s="12" t="s">
        <v>325</v>
      </c>
      <c r="B182" s="48" t="s">
        <v>269</v>
      </c>
      <c r="C182" s="14">
        <v>60</v>
      </c>
      <c r="D182" s="14">
        <v>100</v>
      </c>
      <c r="E182" s="12">
        <v>0.5</v>
      </c>
      <c r="F182" s="12">
        <v>0.83</v>
      </c>
      <c r="G182" s="12">
        <v>0.6</v>
      </c>
      <c r="H182" s="12">
        <v>1</v>
      </c>
      <c r="I182" s="12">
        <v>1.56</v>
      </c>
      <c r="J182" s="12">
        <v>2.6</v>
      </c>
      <c r="K182" s="12">
        <v>8.4</v>
      </c>
      <c r="L182" s="12">
        <v>14</v>
      </c>
      <c r="M182" s="12">
        <v>0</v>
      </c>
      <c r="N182" s="12">
        <v>0</v>
      </c>
      <c r="O182" s="12">
        <v>0.01</v>
      </c>
      <c r="P182" s="12">
        <v>1.6E-2</v>
      </c>
      <c r="Q182" s="12">
        <v>2.4E-2</v>
      </c>
      <c r="R182" s="12">
        <v>0.04</v>
      </c>
      <c r="S182" s="12">
        <v>6</v>
      </c>
      <c r="T182" s="12">
        <v>10</v>
      </c>
      <c r="U182" s="21">
        <v>13.8</v>
      </c>
      <c r="V182" s="21">
        <v>23</v>
      </c>
      <c r="W182" s="21">
        <v>25.2</v>
      </c>
      <c r="X182" s="21">
        <v>42</v>
      </c>
      <c r="Y182" s="12">
        <v>8.4</v>
      </c>
      <c r="Z182" s="12">
        <v>14</v>
      </c>
      <c r="AA182" s="12">
        <v>0.36</v>
      </c>
      <c r="AB182" s="12">
        <v>0.6</v>
      </c>
    </row>
    <row r="183" spans="1:28" ht="15" customHeight="1" x14ac:dyDescent="0.3">
      <c r="A183" s="12" t="s">
        <v>193</v>
      </c>
      <c r="B183" s="48" t="s">
        <v>194</v>
      </c>
      <c r="C183" s="14" t="s">
        <v>142</v>
      </c>
      <c r="D183" s="14" t="s">
        <v>142</v>
      </c>
      <c r="E183" s="12">
        <v>6.59</v>
      </c>
      <c r="F183" s="12">
        <v>6.59</v>
      </c>
      <c r="G183" s="12">
        <v>7.62</v>
      </c>
      <c r="H183" s="12">
        <v>7.62</v>
      </c>
      <c r="I183" s="12">
        <v>18.329999999999998</v>
      </c>
      <c r="J183" s="12">
        <v>18.329999999999998</v>
      </c>
      <c r="K183" s="12">
        <v>206</v>
      </c>
      <c r="L183" s="12">
        <v>206</v>
      </c>
      <c r="M183" s="12">
        <v>0.02</v>
      </c>
      <c r="N183" s="12">
        <v>0.02</v>
      </c>
      <c r="O183" s="12">
        <v>0.16</v>
      </c>
      <c r="P183" s="12">
        <v>0.16</v>
      </c>
      <c r="Q183" s="12">
        <v>0.12</v>
      </c>
      <c r="R183" s="12">
        <v>0.12</v>
      </c>
      <c r="S183" s="12">
        <v>15.1</v>
      </c>
      <c r="T183" s="12">
        <v>15.1</v>
      </c>
      <c r="U183" s="21">
        <v>25.66</v>
      </c>
      <c r="V183" s="21">
        <v>25.66</v>
      </c>
      <c r="W183" s="21">
        <v>187.7</v>
      </c>
      <c r="X183" s="21">
        <v>187.7</v>
      </c>
      <c r="Y183" s="12">
        <v>28.38</v>
      </c>
      <c r="Z183" s="12">
        <v>28.38</v>
      </c>
      <c r="AA183" s="12">
        <v>1.44</v>
      </c>
      <c r="AB183" s="12">
        <v>1.44</v>
      </c>
    </row>
    <row r="184" spans="1:28" ht="15" customHeight="1" x14ac:dyDescent="0.3">
      <c r="A184" s="12" t="s">
        <v>231</v>
      </c>
      <c r="B184" s="48" t="s">
        <v>223</v>
      </c>
      <c r="C184" s="14">
        <v>200</v>
      </c>
      <c r="D184" s="14">
        <v>220</v>
      </c>
      <c r="E184" s="12">
        <v>12.9</v>
      </c>
      <c r="F184" s="12">
        <v>14.19</v>
      </c>
      <c r="G184" s="12">
        <v>15.6</v>
      </c>
      <c r="H184" s="12">
        <v>17.16</v>
      </c>
      <c r="I184" s="12">
        <v>33.9</v>
      </c>
      <c r="J184" s="12">
        <v>37.29</v>
      </c>
      <c r="K184" s="12">
        <v>408</v>
      </c>
      <c r="L184" s="12">
        <v>448.8</v>
      </c>
      <c r="M184" s="12">
        <v>0.15</v>
      </c>
      <c r="N184" s="12">
        <v>0.16</v>
      </c>
      <c r="O184" s="12">
        <v>0.11</v>
      </c>
      <c r="P184" s="12">
        <v>0.12</v>
      </c>
      <c r="Q184" s="12">
        <v>0.13</v>
      </c>
      <c r="R184" s="12">
        <v>0.14000000000000001</v>
      </c>
      <c r="S184" s="12">
        <v>5.7</v>
      </c>
      <c r="T184" s="12">
        <v>6.27</v>
      </c>
      <c r="U184" s="21">
        <v>221.8</v>
      </c>
      <c r="V184" s="21">
        <v>243</v>
      </c>
      <c r="W184" s="21">
        <v>79.5</v>
      </c>
      <c r="X184" s="21">
        <v>87.45</v>
      </c>
      <c r="Y184" s="12">
        <v>41.1</v>
      </c>
      <c r="Z184" s="12">
        <v>45.21</v>
      </c>
      <c r="AA184" s="12">
        <v>1.52</v>
      </c>
      <c r="AB184" s="12">
        <v>1.67</v>
      </c>
    </row>
    <row r="185" spans="1:28" ht="15" customHeight="1" x14ac:dyDescent="0.3">
      <c r="A185" s="12"/>
      <c r="B185" s="48" t="s">
        <v>136</v>
      </c>
      <c r="C185" s="14">
        <v>30</v>
      </c>
      <c r="D185" s="14">
        <v>50</v>
      </c>
      <c r="E185" s="12">
        <v>3.37</v>
      </c>
      <c r="F185" s="12">
        <v>5.62</v>
      </c>
      <c r="G185" s="12">
        <v>1.78</v>
      </c>
      <c r="H185" s="12">
        <v>2.97</v>
      </c>
      <c r="I185" s="12">
        <v>12.6</v>
      </c>
      <c r="J185" s="12">
        <v>21</v>
      </c>
      <c r="K185" s="12">
        <v>90</v>
      </c>
      <c r="L185" s="12">
        <v>150</v>
      </c>
      <c r="M185" s="12">
        <v>0</v>
      </c>
      <c r="N185" s="12">
        <v>0</v>
      </c>
      <c r="O185" s="12">
        <v>0.05</v>
      </c>
      <c r="P185" s="12">
        <v>7.0000000000000007E-2</v>
      </c>
      <c r="Q185" s="12">
        <v>1.4999999999999999E-2</v>
      </c>
      <c r="R185" s="12">
        <v>0.02</v>
      </c>
      <c r="S185" s="12">
        <v>0</v>
      </c>
      <c r="T185" s="12">
        <v>0</v>
      </c>
      <c r="U185" s="21">
        <v>6.9</v>
      </c>
      <c r="V185" s="21">
        <v>11.5</v>
      </c>
      <c r="W185" s="21">
        <v>0</v>
      </c>
      <c r="X185" s="21">
        <v>0</v>
      </c>
      <c r="Y185" s="12">
        <v>0</v>
      </c>
      <c r="Z185" s="12">
        <v>0</v>
      </c>
      <c r="AA185" s="12">
        <v>0.6</v>
      </c>
      <c r="AB185" s="12">
        <v>0.08</v>
      </c>
    </row>
    <row r="186" spans="1:28" ht="15" customHeight="1" x14ac:dyDescent="0.3">
      <c r="A186" s="12" t="s">
        <v>147</v>
      </c>
      <c r="B186" s="48" t="s">
        <v>148</v>
      </c>
      <c r="C186" s="14">
        <v>200</v>
      </c>
      <c r="D186" s="14">
        <v>200</v>
      </c>
      <c r="E186" s="12">
        <v>0.54</v>
      </c>
      <c r="F186" s="12">
        <v>0.54</v>
      </c>
      <c r="G186" s="12">
        <v>0</v>
      </c>
      <c r="H186" s="12">
        <v>0</v>
      </c>
      <c r="I186" s="12">
        <v>17.579999999999998</v>
      </c>
      <c r="J186" s="12">
        <v>17.579999999999998</v>
      </c>
      <c r="K186" s="12">
        <v>70.53</v>
      </c>
      <c r="L186" s="12">
        <v>70.53</v>
      </c>
      <c r="M186" s="12">
        <v>0.18</v>
      </c>
      <c r="N186" s="12">
        <v>0.18</v>
      </c>
      <c r="O186" s="12">
        <v>5.0000000000000001E-3</v>
      </c>
      <c r="P186" s="12">
        <v>5.0000000000000001E-3</v>
      </c>
      <c r="Q186" s="12">
        <v>0.02</v>
      </c>
      <c r="R186" s="12">
        <v>0.02</v>
      </c>
      <c r="S186" s="12">
        <v>0.03</v>
      </c>
      <c r="T186" s="12">
        <v>0.03</v>
      </c>
      <c r="U186" s="21">
        <v>2.56</v>
      </c>
      <c r="V186" s="21">
        <v>2.56</v>
      </c>
      <c r="W186" s="21">
        <v>3.56</v>
      </c>
      <c r="X186" s="21">
        <v>3.56</v>
      </c>
      <c r="Y186" s="12">
        <v>1.74</v>
      </c>
      <c r="Z186" s="12">
        <v>1.74</v>
      </c>
      <c r="AA186" s="12">
        <v>0.1</v>
      </c>
      <c r="AB186" s="12">
        <v>0.1</v>
      </c>
    </row>
    <row r="187" spans="1:28" s="8" customFormat="1" ht="15" customHeight="1" x14ac:dyDescent="0.3">
      <c r="A187" s="6"/>
      <c r="B187" s="46" t="s">
        <v>233</v>
      </c>
      <c r="C187" s="13"/>
      <c r="D187" s="13"/>
      <c r="E187" s="6">
        <f>E183+E184+E185+E186+E182</f>
        <v>23.900000000000002</v>
      </c>
      <c r="F187" s="6">
        <f t="shared" ref="F187:AB187" si="33">F183+F184+F185+F186+F182</f>
        <v>27.77</v>
      </c>
      <c r="G187" s="6">
        <f t="shared" si="33"/>
        <v>25.6</v>
      </c>
      <c r="H187" s="6">
        <f t="shared" si="33"/>
        <v>28.75</v>
      </c>
      <c r="I187" s="6">
        <f>I183+I184+I185+I186+I182+I179+I177</f>
        <v>108.42</v>
      </c>
      <c r="J187" s="6">
        <f>J183+J184+J185+J186+J182+J179+J177</f>
        <v>121.25</v>
      </c>
      <c r="K187" s="6">
        <f t="shared" si="33"/>
        <v>782.93</v>
      </c>
      <c r="L187" s="6">
        <f t="shared" si="33"/>
        <v>889.32999999999993</v>
      </c>
      <c r="M187" s="6">
        <f t="shared" si="33"/>
        <v>0.35</v>
      </c>
      <c r="N187" s="6">
        <f t="shared" si="33"/>
        <v>0.36</v>
      </c>
      <c r="O187" s="6">
        <f t="shared" si="33"/>
        <v>0.33500000000000002</v>
      </c>
      <c r="P187" s="6">
        <f t="shared" si="33"/>
        <v>0.37100000000000005</v>
      </c>
      <c r="Q187" s="6">
        <f t="shared" si="33"/>
        <v>0.30900000000000005</v>
      </c>
      <c r="R187" s="6">
        <f t="shared" si="33"/>
        <v>0.34</v>
      </c>
      <c r="S187" s="6">
        <f t="shared" si="33"/>
        <v>26.830000000000002</v>
      </c>
      <c r="T187" s="6">
        <f t="shared" si="33"/>
        <v>31.4</v>
      </c>
      <c r="U187" s="19">
        <f t="shared" si="33"/>
        <v>270.72000000000003</v>
      </c>
      <c r="V187" s="19">
        <f t="shared" si="33"/>
        <v>305.72000000000003</v>
      </c>
      <c r="W187" s="19">
        <f t="shared" si="33"/>
        <v>295.95999999999998</v>
      </c>
      <c r="X187" s="19">
        <f t="shared" si="33"/>
        <v>320.70999999999998</v>
      </c>
      <c r="Y187" s="6">
        <f t="shared" si="33"/>
        <v>79.62</v>
      </c>
      <c r="Z187" s="6">
        <f t="shared" si="33"/>
        <v>89.33</v>
      </c>
      <c r="AA187" s="6">
        <f t="shared" si="33"/>
        <v>4.0200000000000005</v>
      </c>
      <c r="AB187" s="6">
        <f t="shared" si="33"/>
        <v>3.89</v>
      </c>
    </row>
    <row r="188" spans="1:28" ht="15" customHeight="1" x14ac:dyDescent="0.3">
      <c r="A188" s="6"/>
      <c r="B188" s="50" t="s">
        <v>149</v>
      </c>
      <c r="C188" s="13"/>
      <c r="D188" s="13"/>
      <c r="E188" s="6">
        <f>E180+E187</f>
        <v>48.070000000000007</v>
      </c>
      <c r="F188" s="6">
        <f t="shared" ref="F188:AB188" si="34">F180+F187</f>
        <v>56.03</v>
      </c>
      <c r="G188" s="6">
        <f t="shared" si="34"/>
        <v>46.570000000000007</v>
      </c>
      <c r="H188" s="6">
        <f t="shared" si="34"/>
        <v>54.459999999999994</v>
      </c>
      <c r="I188" s="6">
        <f t="shared" si="34"/>
        <v>192.51999999999998</v>
      </c>
      <c r="J188" s="6">
        <f t="shared" si="34"/>
        <v>226.26999999999998</v>
      </c>
      <c r="K188" s="6">
        <f t="shared" si="34"/>
        <v>1394.82</v>
      </c>
      <c r="L188" s="6">
        <f t="shared" si="34"/>
        <v>1649.62</v>
      </c>
      <c r="M188" s="6">
        <f t="shared" si="34"/>
        <v>0.73</v>
      </c>
      <c r="N188" s="6">
        <f t="shared" si="34"/>
        <v>0.75</v>
      </c>
      <c r="O188" s="6">
        <f t="shared" si="34"/>
        <v>0.73199999999999998</v>
      </c>
      <c r="P188" s="6">
        <f t="shared" si="34"/>
        <v>0.85100000000000009</v>
      </c>
      <c r="Q188" s="6">
        <f t="shared" si="34"/>
        <v>0.77100000000000013</v>
      </c>
      <c r="R188" s="6">
        <f t="shared" si="34"/>
        <v>0.85000000000000009</v>
      </c>
      <c r="S188" s="6">
        <f t="shared" si="34"/>
        <v>43.53</v>
      </c>
      <c r="T188" s="6">
        <f t="shared" si="34"/>
        <v>58</v>
      </c>
      <c r="U188" s="19">
        <f t="shared" si="34"/>
        <v>434.43000000000006</v>
      </c>
      <c r="V188" s="19">
        <f t="shared" si="34"/>
        <v>490.67</v>
      </c>
      <c r="W188" s="19">
        <f t="shared" si="34"/>
        <v>639.25</v>
      </c>
      <c r="X188" s="19">
        <f t="shared" si="34"/>
        <v>707.24</v>
      </c>
      <c r="Y188" s="6">
        <f t="shared" si="34"/>
        <v>202.96</v>
      </c>
      <c r="Z188" s="6">
        <f t="shared" si="34"/>
        <v>249.99</v>
      </c>
      <c r="AA188" s="6">
        <f t="shared" si="34"/>
        <v>10.36</v>
      </c>
      <c r="AB188" s="6">
        <f t="shared" si="34"/>
        <v>10.85</v>
      </c>
    </row>
    <row r="189" spans="1:28" ht="15" customHeight="1" x14ac:dyDescent="0.3">
      <c r="A189" s="12"/>
      <c r="B189" s="48"/>
      <c r="C189" s="14"/>
      <c r="D189" s="14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21"/>
      <c r="V189" s="21"/>
      <c r="W189" s="21"/>
      <c r="X189" s="21"/>
      <c r="Y189" s="12"/>
      <c r="Z189" s="12"/>
      <c r="AA189" s="12"/>
      <c r="AB189" s="12"/>
    </row>
    <row r="190" spans="1:28" ht="15" customHeight="1" x14ac:dyDescent="0.3">
      <c r="A190" s="12"/>
      <c r="B190" s="46" t="s">
        <v>208</v>
      </c>
      <c r="C190" s="14"/>
      <c r="D190" s="14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21"/>
      <c r="V190" s="21"/>
      <c r="W190" s="21"/>
      <c r="X190" s="21"/>
      <c r="Y190" s="12"/>
      <c r="Z190" s="12"/>
      <c r="AA190" s="12"/>
      <c r="AB190" s="12"/>
    </row>
    <row r="191" spans="1:28" ht="15" customHeight="1" x14ac:dyDescent="0.3">
      <c r="A191" s="12"/>
      <c r="B191" s="47" t="s">
        <v>6</v>
      </c>
      <c r="C191" s="14"/>
      <c r="D191" s="14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21"/>
      <c r="V191" s="21"/>
      <c r="W191" s="21"/>
      <c r="X191" s="21"/>
      <c r="Y191" s="12"/>
      <c r="Z191" s="12"/>
      <c r="AA191" s="12"/>
      <c r="AB191" s="12"/>
    </row>
    <row r="192" spans="1:28" ht="15" customHeight="1" x14ac:dyDescent="0.3">
      <c r="A192" s="12" t="s">
        <v>131</v>
      </c>
      <c r="B192" s="48" t="s">
        <v>106</v>
      </c>
      <c r="C192" s="14">
        <v>200</v>
      </c>
      <c r="D192" s="14">
        <v>200</v>
      </c>
      <c r="E192" s="12">
        <v>0.52</v>
      </c>
      <c r="F192" s="12">
        <v>0.52</v>
      </c>
      <c r="G192" s="12">
        <v>0.34</v>
      </c>
      <c r="H192" s="12">
        <v>0.34</v>
      </c>
      <c r="I192" s="12">
        <v>28.82</v>
      </c>
      <c r="J192" s="12">
        <v>28.82</v>
      </c>
      <c r="K192" s="12">
        <v>104</v>
      </c>
      <c r="L192" s="12">
        <v>104</v>
      </c>
      <c r="M192" s="12">
        <v>0</v>
      </c>
      <c r="N192" s="12">
        <v>0</v>
      </c>
      <c r="O192" s="12">
        <v>0.05</v>
      </c>
      <c r="P192" s="12">
        <v>0.05</v>
      </c>
      <c r="Q192" s="12">
        <v>0.03</v>
      </c>
      <c r="R192" s="12">
        <v>0.03</v>
      </c>
      <c r="S192" s="12">
        <v>20.8</v>
      </c>
      <c r="T192" s="12">
        <v>20.8</v>
      </c>
      <c r="U192" s="21">
        <v>25.6</v>
      </c>
      <c r="V192" s="21">
        <v>25.6</v>
      </c>
      <c r="W192" s="21">
        <v>0.02</v>
      </c>
      <c r="X192" s="21">
        <v>0.02</v>
      </c>
      <c r="Y192" s="12">
        <v>30.4</v>
      </c>
      <c r="Z192" s="12">
        <v>30.4</v>
      </c>
      <c r="AA192" s="12">
        <v>1.5</v>
      </c>
      <c r="AB192" s="12">
        <v>1.5</v>
      </c>
    </row>
    <row r="193" spans="1:28" ht="15" customHeight="1" x14ac:dyDescent="0.3">
      <c r="A193" s="12" t="s">
        <v>173</v>
      </c>
      <c r="B193" s="48" t="s">
        <v>174</v>
      </c>
      <c r="C193" s="14" t="s">
        <v>265</v>
      </c>
      <c r="D193" s="14" t="s">
        <v>265</v>
      </c>
      <c r="E193" s="12">
        <v>6.4</v>
      </c>
      <c r="F193" s="12">
        <v>6.44</v>
      </c>
      <c r="G193" s="12">
        <v>7.29</v>
      </c>
      <c r="H193" s="12">
        <v>7.29</v>
      </c>
      <c r="I193" s="12">
        <v>35.97</v>
      </c>
      <c r="J193" s="12">
        <v>35.97</v>
      </c>
      <c r="K193" s="12">
        <v>172</v>
      </c>
      <c r="L193" s="12">
        <v>172</v>
      </c>
      <c r="M193" s="12">
        <v>0.05</v>
      </c>
      <c r="N193" s="12">
        <v>0.05</v>
      </c>
      <c r="O193" s="12">
        <v>0.13</v>
      </c>
      <c r="P193" s="12">
        <v>0.13</v>
      </c>
      <c r="Q193" s="12">
        <v>0.16</v>
      </c>
      <c r="R193" s="12">
        <v>0.16</v>
      </c>
      <c r="S193" s="12">
        <v>1.3</v>
      </c>
      <c r="T193" s="12">
        <v>1.3</v>
      </c>
      <c r="U193" s="21">
        <v>339</v>
      </c>
      <c r="V193" s="21">
        <v>339</v>
      </c>
      <c r="W193" s="21">
        <v>166</v>
      </c>
      <c r="X193" s="21">
        <v>166</v>
      </c>
      <c r="Y193" s="12">
        <v>39.65</v>
      </c>
      <c r="Z193" s="12">
        <v>39.65</v>
      </c>
      <c r="AA193" s="12">
        <v>0.81</v>
      </c>
      <c r="AB193" s="12">
        <v>0.81</v>
      </c>
    </row>
    <row r="194" spans="1:28" ht="15" customHeight="1" x14ac:dyDescent="0.3">
      <c r="A194" s="12" t="s">
        <v>232</v>
      </c>
      <c r="B194" s="48" t="s">
        <v>224</v>
      </c>
      <c r="C194" s="14">
        <v>90</v>
      </c>
      <c r="D194" s="14">
        <v>90</v>
      </c>
      <c r="E194" s="12">
        <v>10.01</v>
      </c>
      <c r="F194" s="12">
        <v>10.01</v>
      </c>
      <c r="G194" s="12">
        <v>8.2100000000000009</v>
      </c>
      <c r="H194" s="12">
        <v>8.2100000000000009</v>
      </c>
      <c r="I194" s="12">
        <v>25.44</v>
      </c>
      <c r="J194" s="12">
        <v>25.44</v>
      </c>
      <c r="K194" s="12">
        <v>188</v>
      </c>
      <c r="L194" s="12">
        <v>188</v>
      </c>
      <c r="M194" s="12">
        <v>0.04</v>
      </c>
      <c r="N194" s="12">
        <v>0.04</v>
      </c>
      <c r="O194" s="12">
        <v>0.06</v>
      </c>
      <c r="P194" s="12">
        <v>0.06</v>
      </c>
      <c r="Q194" s="12">
        <v>0.03</v>
      </c>
      <c r="R194" s="12">
        <v>0.03</v>
      </c>
      <c r="S194" s="12">
        <v>0.13</v>
      </c>
      <c r="T194" s="12">
        <v>0.13</v>
      </c>
      <c r="U194" s="21">
        <v>36.700000000000003</v>
      </c>
      <c r="V194" s="21">
        <v>36.700000000000003</v>
      </c>
      <c r="W194" s="21">
        <v>121.9</v>
      </c>
      <c r="X194" s="21">
        <v>121.9</v>
      </c>
      <c r="Y194" s="12">
        <v>17.2</v>
      </c>
      <c r="Z194" s="12">
        <v>17.2</v>
      </c>
      <c r="AA194" s="12">
        <v>1.36</v>
      </c>
      <c r="AB194" s="12">
        <v>1.36</v>
      </c>
    </row>
    <row r="195" spans="1:28" ht="15" customHeight="1" x14ac:dyDescent="0.3">
      <c r="A195" s="12"/>
      <c r="B195" s="48" t="s">
        <v>136</v>
      </c>
      <c r="C195" s="14">
        <v>30</v>
      </c>
      <c r="D195" s="14">
        <v>50</v>
      </c>
      <c r="E195" s="12">
        <v>3.37</v>
      </c>
      <c r="F195" s="12">
        <v>5.62</v>
      </c>
      <c r="G195" s="12">
        <v>1.78</v>
      </c>
      <c r="H195" s="12">
        <v>2.97</v>
      </c>
      <c r="I195" s="12">
        <v>12.6</v>
      </c>
      <c r="J195" s="12">
        <v>21</v>
      </c>
      <c r="K195" s="12">
        <v>90</v>
      </c>
      <c r="L195" s="12">
        <v>150</v>
      </c>
      <c r="M195" s="12">
        <v>0</v>
      </c>
      <c r="N195" s="12">
        <v>0</v>
      </c>
      <c r="O195" s="12">
        <v>0.05</v>
      </c>
      <c r="P195" s="12">
        <v>7.0000000000000007E-2</v>
      </c>
      <c r="Q195" s="12">
        <v>1.4999999999999999E-2</v>
      </c>
      <c r="R195" s="12">
        <v>0.02</v>
      </c>
      <c r="S195" s="12">
        <v>0</v>
      </c>
      <c r="T195" s="12">
        <v>0</v>
      </c>
      <c r="U195" s="21">
        <v>6.9</v>
      </c>
      <c r="V195" s="21">
        <v>11.5</v>
      </c>
      <c r="W195" s="21">
        <v>0</v>
      </c>
      <c r="X195" s="21">
        <v>0</v>
      </c>
      <c r="Y195" s="12">
        <v>0</v>
      </c>
      <c r="Z195" s="12">
        <v>0</v>
      </c>
      <c r="AA195" s="12">
        <v>0.6</v>
      </c>
      <c r="AB195" s="12">
        <v>0.08</v>
      </c>
    </row>
    <row r="196" spans="1:28" ht="15" customHeight="1" x14ac:dyDescent="0.3">
      <c r="A196" s="12" t="s">
        <v>137</v>
      </c>
      <c r="B196" s="48" t="s">
        <v>138</v>
      </c>
      <c r="C196" s="14" t="s">
        <v>264</v>
      </c>
      <c r="D196" s="14" t="s">
        <v>264</v>
      </c>
      <c r="E196" s="12">
        <v>0.2</v>
      </c>
      <c r="F196" s="12">
        <v>0.2</v>
      </c>
      <c r="G196" s="12">
        <v>0.05</v>
      </c>
      <c r="H196" s="12">
        <v>0.05</v>
      </c>
      <c r="I196" s="12">
        <v>15.01</v>
      </c>
      <c r="J196" s="12">
        <v>15.01</v>
      </c>
      <c r="K196" s="12">
        <v>61.29</v>
      </c>
      <c r="L196" s="12">
        <v>61.29</v>
      </c>
      <c r="M196" s="12">
        <v>0.05</v>
      </c>
      <c r="N196" s="12">
        <v>0.05</v>
      </c>
      <c r="O196" s="12">
        <v>0</v>
      </c>
      <c r="P196" s="12">
        <v>0</v>
      </c>
      <c r="Q196" s="12">
        <v>0.01</v>
      </c>
      <c r="R196" s="12">
        <v>0.01</v>
      </c>
      <c r="S196" s="12">
        <v>0.1</v>
      </c>
      <c r="T196" s="12">
        <v>0.1</v>
      </c>
      <c r="U196" s="21">
        <v>5.25</v>
      </c>
      <c r="V196" s="21">
        <v>5.25</v>
      </c>
      <c r="W196" s="21">
        <v>8.24</v>
      </c>
      <c r="X196" s="21">
        <v>8.24</v>
      </c>
      <c r="Y196" s="12">
        <v>4.4000000000000004</v>
      </c>
      <c r="Z196" s="12">
        <v>4.4000000000000004</v>
      </c>
      <c r="AA196" s="12">
        <v>0.86</v>
      </c>
      <c r="AB196" s="12">
        <v>0.86</v>
      </c>
    </row>
    <row r="197" spans="1:28" s="8" customFormat="1" ht="15" customHeight="1" x14ac:dyDescent="0.3">
      <c r="A197" s="6"/>
      <c r="B197" s="46" t="s">
        <v>234</v>
      </c>
      <c r="C197" s="13"/>
      <c r="D197" s="13"/>
      <c r="E197" s="6">
        <f>E192+E193+E194+E195+E196</f>
        <v>20.5</v>
      </c>
      <c r="F197" s="6">
        <f t="shared" ref="F197:AB197" si="35">F192+F193+F194+F195+F196</f>
        <v>22.79</v>
      </c>
      <c r="G197" s="6">
        <f t="shared" si="35"/>
        <v>17.670000000000002</v>
      </c>
      <c r="H197" s="6">
        <f t="shared" si="35"/>
        <v>18.86</v>
      </c>
      <c r="I197" s="6">
        <f>I192+I193+I194+I196</f>
        <v>105.24</v>
      </c>
      <c r="J197" s="6">
        <f t="shared" si="35"/>
        <v>126.24</v>
      </c>
      <c r="K197" s="6">
        <f t="shared" si="35"/>
        <v>615.29</v>
      </c>
      <c r="L197" s="6">
        <f t="shared" si="35"/>
        <v>675.29</v>
      </c>
      <c r="M197" s="6">
        <f t="shared" si="35"/>
        <v>0.14000000000000001</v>
      </c>
      <c r="N197" s="6">
        <f t="shared" si="35"/>
        <v>0.14000000000000001</v>
      </c>
      <c r="O197" s="6">
        <f t="shared" si="35"/>
        <v>0.28999999999999998</v>
      </c>
      <c r="P197" s="6">
        <f t="shared" si="35"/>
        <v>0.31</v>
      </c>
      <c r="Q197" s="6">
        <f t="shared" si="35"/>
        <v>0.245</v>
      </c>
      <c r="R197" s="6">
        <f t="shared" si="35"/>
        <v>0.25</v>
      </c>
      <c r="S197" s="6">
        <f t="shared" si="35"/>
        <v>22.330000000000002</v>
      </c>
      <c r="T197" s="6">
        <f t="shared" si="35"/>
        <v>22.330000000000002</v>
      </c>
      <c r="U197" s="19">
        <f t="shared" si="35"/>
        <v>413.45</v>
      </c>
      <c r="V197" s="19">
        <f t="shared" si="35"/>
        <v>418.05</v>
      </c>
      <c r="W197" s="19">
        <f t="shared" si="35"/>
        <v>296.16000000000003</v>
      </c>
      <c r="X197" s="19">
        <f t="shared" si="35"/>
        <v>296.16000000000003</v>
      </c>
      <c r="Y197" s="6">
        <f t="shared" si="35"/>
        <v>91.65</v>
      </c>
      <c r="Z197" s="6">
        <f t="shared" si="35"/>
        <v>91.65</v>
      </c>
      <c r="AA197" s="6">
        <f t="shared" si="35"/>
        <v>5.13</v>
      </c>
      <c r="AB197" s="6">
        <f t="shared" si="35"/>
        <v>4.6100000000000003</v>
      </c>
    </row>
    <row r="198" spans="1:28" ht="15" customHeight="1" x14ac:dyDescent="0.3">
      <c r="A198" s="12"/>
      <c r="B198" s="47" t="s">
        <v>24</v>
      </c>
      <c r="C198" s="14"/>
      <c r="D198" s="14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21"/>
      <c r="V198" s="21"/>
      <c r="W198" s="21"/>
      <c r="X198" s="21"/>
      <c r="Y198" s="12"/>
      <c r="Z198" s="12"/>
      <c r="AA198" s="12"/>
      <c r="AB198" s="12"/>
    </row>
    <row r="199" spans="1:28" s="24" customFormat="1" ht="37.5" x14ac:dyDescent="0.3">
      <c r="A199" s="21" t="s">
        <v>278</v>
      </c>
      <c r="B199" s="49" t="s">
        <v>279</v>
      </c>
      <c r="C199" s="30">
        <v>60</v>
      </c>
      <c r="D199" s="30">
        <v>100</v>
      </c>
      <c r="E199" s="21">
        <v>0.59</v>
      </c>
      <c r="F199" s="21">
        <v>0.98</v>
      </c>
      <c r="G199" s="21">
        <v>6.08</v>
      </c>
      <c r="H199" s="21">
        <v>10.130000000000001</v>
      </c>
      <c r="I199" s="21">
        <v>5.19</v>
      </c>
      <c r="J199" s="21">
        <v>8.65</v>
      </c>
      <c r="K199" s="21">
        <v>77.92</v>
      </c>
      <c r="L199" s="21">
        <v>129.86000000000001</v>
      </c>
      <c r="M199" s="21">
        <v>0</v>
      </c>
      <c r="N199" s="21">
        <v>0</v>
      </c>
      <c r="O199" s="21">
        <v>4.8000000000000001E-2</v>
      </c>
      <c r="P199" s="21">
        <v>0.06</v>
      </c>
      <c r="Q199" s="21">
        <v>2.4E-2</v>
      </c>
      <c r="R199" s="21">
        <v>0.04</v>
      </c>
      <c r="S199" s="21">
        <v>15</v>
      </c>
      <c r="T199" s="21">
        <v>25</v>
      </c>
      <c r="U199" s="21">
        <v>8.4</v>
      </c>
      <c r="V199" s="21">
        <v>14</v>
      </c>
      <c r="W199" s="21">
        <v>15.6</v>
      </c>
      <c r="X199" s="21">
        <v>26</v>
      </c>
      <c r="Y199" s="21">
        <v>12</v>
      </c>
      <c r="Z199" s="21">
        <v>20</v>
      </c>
      <c r="AA199" s="21">
        <v>0.57999999999999996</v>
      </c>
      <c r="AB199" s="21">
        <v>0.9</v>
      </c>
    </row>
    <row r="200" spans="1:28" ht="15" customHeight="1" x14ac:dyDescent="0.3">
      <c r="A200" s="12" t="s">
        <v>177</v>
      </c>
      <c r="B200" s="48" t="s">
        <v>178</v>
      </c>
      <c r="C200" s="14" t="s">
        <v>142</v>
      </c>
      <c r="D200" s="14" t="s">
        <v>142</v>
      </c>
      <c r="E200" s="12">
        <v>7.02</v>
      </c>
      <c r="F200" s="12">
        <v>7.02</v>
      </c>
      <c r="G200" s="12">
        <v>8.1999999999999993</v>
      </c>
      <c r="H200" s="12">
        <v>8.1999999999999993</v>
      </c>
      <c r="I200" s="12">
        <v>17.32</v>
      </c>
      <c r="J200" s="12">
        <v>17.32</v>
      </c>
      <c r="K200" s="12">
        <v>171.3</v>
      </c>
      <c r="L200" s="12">
        <v>171.3</v>
      </c>
      <c r="M200" s="12">
        <v>0.18</v>
      </c>
      <c r="N200" s="12">
        <v>0.18</v>
      </c>
      <c r="O200" s="12">
        <v>0.12</v>
      </c>
      <c r="P200" s="12">
        <v>0.12</v>
      </c>
      <c r="Q200" s="12">
        <v>0.1</v>
      </c>
      <c r="R200" s="12">
        <v>0.1</v>
      </c>
      <c r="S200" s="12">
        <v>10.68</v>
      </c>
      <c r="T200" s="12">
        <v>10.68</v>
      </c>
      <c r="U200" s="21">
        <v>28.84</v>
      </c>
      <c r="V200" s="21">
        <v>28.84</v>
      </c>
      <c r="W200" s="21">
        <v>205.4</v>
      </c>
      <c r="X200" s="21">
        <v>205.4</v>
      </c>
      <c r="Y200" s="12">
        <v>29.7</v>
      </c>
      <c r="Z200" s="12">
        <v>29.7</v>
      </c>
      <c r="AA200" s="12">
        <v>1.38</v>
      </c>
      <c r="AB200" s="12">
        <v>1.38</v>
      </c>
    </row>
    <row r="201" spans="1:28" ht="15" customHeight="1" x14ac:dyDescent="0.3">
      <c r="A201" s="12" t="s">
        <v>143</v>
      </c>
      <c r="B201" s="48" t="s">
        <v>144</v>
      </c>
      <c r="C201" s="14">
        <v>150</v>
      </c>
      <c r="D201" s="14">
        <v>180</v>
      </c>
      <c r="E201" s="12">
        <v>5.47</v>
      </c>
      <c r="F201" s="12">
        <v>6.84</v>
      </c>
      <c r="G201" s="12">
        <v>6.37</v>
      </c>
      <c r="H201" s="12">
        <v>8.9499999999999993</v>
      </c>
      <c r="I201" s="12">
        <v>36.340000000000003</v>
      </c>
      <c r="J201" s="12">
        <v>45.43</v>
      </c>
      <c r="K201" s="12">
        <v>224</v>
      </c>
      <c r="L201" s="12">
        <v>268.8</v>
      </c>
      <c r="M201" s="12">
        <v>0.03</v>
      </c>
      <c r="N201" s="12">
        <v>0.04</v>
      </c>
      <c r="O201" s="12">
        <v>0.09</v>
      </c>
      <c r="P201" s="12">
        <v>1.0999999999999999E-2</v>
      </c>
      <c r="Q201" s="12">
        <v>0.02</v>
      </c>
      <c r="R201" s="12">
        <v>0.03</v>
      </c>
      <c r="S201" s="12">
        <v>0</v>
      </c>
      <c r="T201" s="12">
        <v>0</v>
      </c>
      <c r="U201" s="21">
        <v>11.81</v>
      </c>
      <c r="V201" s="21">
        <v>14.7</v>
      </c>
      <c r="W201" s="21">
        <v>47.64</v>
      </c>
      <c r="X201" s="21">
        <v>59.5</v>
      </c>
      <c r="Y201" s="12">
        <v>8.36</v>
      </c>
      <c r="Z201" s="12">
        <v>10.45</v>
      </c>
      <c r="AA201" s="12">
        <v>0.85</v>
      </c>
      <c r="AB201" s="12">
        <v>1.06</v>
      </c>
    </row>
    <row r="202" spans="1:28" ht="15" customHeight="1" x14ac:dyDescent="0.3">
      <c r="A202" s="12" t="s">
        <v>167</v>
      </c>
      <c r="B202" s="48" t="s">
        <v>47</v>
      </c>
      <c r="C202" s="14">
        <v>100</v>
      </c>
      <c r="D202" s="14">
        <v>100</v>
      </c>
      <c r="E202" s="12">
        <v>15.14</v>
      </c>
      <c r="F202" s="12">
        <v>15.14</v>
      </c>
      <c r="G202" s="12">
        <v>10.6</v>
      </c>
      <c r="H202" s="12">
        <v>10.6</v>
      </c>
      <c r="I202" s="12">
        <v>6.95</v>
      </c>
      <c r="J202" s="12">
        <v>6.95</v>
      </c>
      <c r="K202" s="12">
        <v>228</v>
      </c>
      <c r="L202" s="12">
        <v>228</v>
      </c>
      <c r="M202" s="12">
        <v>0.04</v>
      </c>
      <c r="N202" s="12">
        <v>0.04</v>
      </c>
      <c r="O202" s="12">
        <v>0.1</v>
      </c>
      <c r="P202" s="12">
        <v>0.1</v>
      </c>
      <c r="Q202" s="12">
        <v>0.14000000000000001</v>
      </c>
      <c r="R202" s="12">
        <v>0.14000000000000001</v>
      </c>
      <c r="S202" s="12">
        <v>5.87</v>
      </c>
      <c r="T202" s="12">
        <v>5.87</v>
      </c>
      <c r="U202" s="21">
        <v>18.399999999999999</v>
      </c>
      <c r="V202" s="21">
        <v>18.399999999999999</v>
      </c>
      <c r="W202" s="21">
        <v>50</v>
      </c>
      <c r="X202" s="21">
        <v>50</v>
      </c>
      <c r="Y202" s="12">
        <v>28.38</v>
      </c>
      <c r="Z202" s="12">
        <v>28.38</v>
      </c>
      <c r="AA202" s="12">
        <v>1.48</v>
      </c>
      <c r="AB202" s="12">
        <v>1.48</v>
      </c>
    </row>
    <row r="203" spans="1:28" ht="15" customHeight="1" x14ac:dyDescent="0.3">
      <c r="A203" s="12" t="s">
        <v>212</v>
      </c>
      <c r="B203" s="48" t="s">
        <v>226</v>
      </c>
      <c r="C203" s="14">
        <v>30</v>
      </c>
      <c r="D203" s="14">
        <v>30</v>
      </c>
      <c r="E203" s="12">
        <v>0.3</v>
      </c>
      <c r="F203" s="12">
        <v>0.3</v>
      </c>
      <c r="G203" s="12">
        <v>1.4</v>
      </c>
      <c r="H203" s="12">
        <v>1.4</v>
      </c>
      <c r="I203" s="12">
        <v>1.8</v>
      </c>
      <c r="J203" s="12">
        <v>1.8</v>
      </c>
      <c r="K203" s="12">
        <v>21</v>
      </c>
      <c r="L203" s="12">
        <v>21</v>
      </c>
      <c r="M203" s="12">
        <v>0.12</v>
      </c>
      <c r="N203" s="12">
        <v>0.1</v>
      </c>
      <c r="O203" s="12">
        <v>7.0000000000000007E-2</v>
      </c>
      <c r="P203" s="12">
        <v>7.0000000000000007E-2</v>
      </c>
      <c r="Q203" s="12">
        <v>0.08</v>
      </c>
      <c r="R203" s="12">
        <v>0.08</v>
      </c>
      <c r="S203" s="12">
        <v>0.48</v>
      </c>
      <c r="T203" s="12">
        <v>0.48</v>
      </c>
      <c r="U203" s="21">
        <v>3.27</v>
      </c>
      <c r="V203" s="21">
        <v>3.27</v>
      </c>
      <c r="W203" s="21">
        <v>5.32</v>
      </c>
      <c r="X203" s="21">
        <v>5.32</v>
      </c>
      <c r="Y203" s="12">
        <v>2.19</v>
      </c>
      <c r="Z203" s="12">
        <v>2.19</v>
      </c>
      <c r="AA203" s="12">
        <v>7.0000000000000007E-2</v>
      </c>
      <c r="AB203" s="12">
        <v>7.0000000000000007E-2</v>
      </c>
    </row>
    <row r="204" spans="1:28" ht="15" customHeight="1" x14ac:dyDescent="0.3">
      <c r="A204" s="12"/>
      <c r="B204" s="48" t="s">
        <v>136</v>
      </c>
      <c r="C204" s="14">
        <v>30</v>
      </c>
      <c r="D204" s="14">
        <v>50</v>
      </c>
      <c r="E204" s="12">
        <v>3.37</v>
      </c>
      <c r="F204" s="12">
        <v>5.62</v>
      </c>
      <c r="G204" s="12">
        <v>1.78</v>
      </c>
      <c r="H204" s="12">
        <v>2.97</v>
      </c>
      <c r="I204" s="12">
        <v>12.6</v>
      </c>
      <c r="J204" s="12">
        <v>21</v>
      </c>
      <c r="K204" s="12">
        <v>90</v>
      </c>
      <c r="L204" s="12">
        <v>150</v>
      </c>
      <c r="M204" s="12">
        <v>0</v>
      </c>
      <c r="N204" s="12">
        <v>0</v>
      </c>
      <c r="O204" s="12">
        <v>0.05</v>
      </c>
      <c r="P204" s="12">
        <v>7.0000000000000007E-2</v>
      </c>
      <c r="Q204" s="12">
        <v>1.4999999999999999E-2</v>
      </c>
      <c r="R204" s="12">
        <v>0.02</v>
      </c>
      <c r="S204" s="12">
        <v>0</v>
      </c>
      <c r="T204" s="12">
        <v>0</v>
      </c>
      <c r="U204" s="21">
        <v>6.9</v>
      </c>
      <c r="V204" s="21">
        <v>11.5</v>
      </c>
      <c r="W204" s="21">
        <v>0</v>
      </c>
      <c r="X204" s="21">
        <v>0</v>
      </c>
      <c r="Y204" s="12">
        <v>0</v>
      </c>
      <c r="Z204" s="12">
        <v>0</v>
      </c>
      <c r="AA204" s="12">
        <v>0.6</v>
      </c>
      <c r="AB204" s="12">
        <v>0.08</v>
      </c>
    </row>
    <row r="205" spans="1:28" ht="15" customHeight="1" x14ac:dyDescent="0.3">
      <c r="A205" s="12" t="s">
        <v>155</v>
      </c>
      <c r="B205" s="48" t="s">
        <v>156</v>
      </c>
      <c r="C205" s="14">
        <v>200</v>
      </c>
      <c r="D205" s="14">
        <v>200</v>
      </c>
      <c r="E205" s="12">
        <v>0</v>
      </c>
      <c r="F205" s="12">
        <v>0</v>
      </c>
      <c r="G205" s="12">
        <v>0</v>
      </c>
      <c r="H205" s="12">
        <v>0</v>
      </c>
      <c r="I205" s="12">
        <v>35.94</v>
      </c>
      <c r="J205" s="12">
        <v>35.94</v>
      </c>
      <c r="K205" s="12">
        <v>118</v>
      </c>
      <c r="L205" s="12">
        <v>118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21">
        <v>0.3</v>
      </c>
      <c r="V205" s="21">
        <v>0.3</v>
      </c>
      <c r="W205" s="21">
        <v>0</v>
      </c>
      <c r="X205" s="21">
        <v>0</v>
      </c>
      <c r="Y205" s="12">
        <v>0</v>
      </c>
      <c r="Z205" s="12">
        <v>0</v>
      </c>
      <c r="AA205" s="12">
        <v>0.45</v>
      </c>
      <c r="AB205" s="12">
        <v>0.45</v>
      </c>
    </row>
    <row r="206" spans="1:28" s="8" customFormat="1" ht="15" customHeight="1" x14ac:dyDescent="0.3">
      <c r="A206" s="6"/>
      <c r="B206" s="46" t="s">
        <v>233</v>
      </c>
      <c r="C206" s="10"/>
      <c r="D206" s="10"/>
      <c r="E206" s="10">
        <f>E199+E200+E201+E202+E205+E203</f>
        <v>28.52</v>
      </c>
      <c r="F206" s="10">
        <f t="shared" ref="F206:AB206" si="36">F199+F200+F201+F202+F205+F203</f>
        <v>30.28</v>
      </c>
      <c r="G206" s="10">
        <f t="shared" si="36"/>
        <v>32.65</v>
      </c>
      <c r="H206" s="10">
        <f t="shared" si="36"/>
        <v>39.279999999999994</v>
      </c>
      <c r="I206" s="10">
        <f t="shared" si="36"/>
        <v>103.54</v>
      </c>
      <c r="J206" s="10">
        <f t="shared" si="36"/>
        <v>116.09</v>
      </c>
      <c r="K206" s="10">
        <f t="shared" si="36"/>
        <v>840.22</v>
      </c>
      <c r="L206" s="10">
        <f t="shared" si="36"/>
        <v>936.96</v>
      </c>
      <c r="M206" s="10">
        <f t="shared" si="36"/>
        <v>0.37</v>
      </c>
      <c r="N206" s="10">
        <f t="shared" si="36"/>
        <v>0.36</v>
      </c>
      <c r="O206" s="10">
        <f t="shared" si="36"/>
        <v>0.42799999999999999</v>
      </c>
      <c r="P206" s="10">
        <f t="shared" si="36"/>
        <v>0.36100000000000004</v>
      </c>
      <c r="Q206" s="10">
        <f t="shared" si="36"/>
        <v>0.36400000000000005</v>
      </c>
      <c r="R206" s="10">
        <f t="shared" si="36"/>
        <v>0.39000000000000007</v>
      </c>
      <c r="S206" s="10">
        <f t="shared" si="36"/>
        <v>32.03</v>
      </c>
      <c r="T206" s="10">
        <f t="shared" si="36"/>
        <v>42.029999999999994</v>
      </c>
      <c r="U206" s="10">
        <f t="shared" si="36"/>
        <v>71.02</v>
      </c>
      <c r="V206" s="10">
        <f t="shared" si="36"/>
        <v>79.509999999999991</v>
      </c>
      <c r="W206" s="10">
        <f t="shared" si="36"/>
        <v>323.95999999999998</v>
      </c>
      <c r="X206" s="10">
        <f t="shared" si="36"/>
        <v>346.21999999999997</v>
      </c>
      <c r="Y206" s="10">
        <f t="shared" si="36"/>
        <v>80.63</v>
      </c>
      <c r="Z206" s="10">
        <f t="shared" si="36"/>
        <v>90.72</v>
      </c>
      <c r="AA206" s="10">
        <f t="shared" si="36"/>
        <v>4.8100000000000005</v>
      </c>
      <c r="AB206" s="10">
        <f t="shared" si="36"/>
        <v>5.3400000000000007</v>
      </c>
    </row>
    <row r="207" spans="1:28" ht="15" customHeight="1" x14ac:dyDescent="0.3">
      <c r="A207" s="12"/>
      <c r="B207" s="50" t="s">
        <v>149</v>
      </c>
      <c r="C207" s="13"/>
      <c r="D207" s="13"/>
      <c r="E207" s="6">
        <f>E197+E206</f>
        <v>49.019999999999996</v>
      </c>
      <c r="F207" s="6">
        <f t="shared" ref="F207:H207" si="37">F197+F206</f>
        <v>53.07</v>
      </c>
      <c r="G207" s="6">
        <f t="shared" si="37"/>
        <v>50.32</v>
      </c>
      <c r="H207" s="6">
        <f t="shared" si="37"/>
        <v>58.139999999999993</v>
      </c>
      <c r="I207" s="6">
        <v>210.61</v>
      </c>
      <c r="J207" s="6">
        <v>239.91</v>
      </c>
      <c r="K207" s="6">
        <f t="shared" ref="K207:AB207" si="38">K197+K206</f>
        <v>1455.51</v>
      </c>
      <c r="L207" s="6">
        <f t="shared" si="38"/>
        <v>1612.25</v>
      </c>
      <c r="M207" s="6">
        <f t="shared" si="38"/>
        <v>0.51</v>
      </c>
      <c r="N207" s="6">
        <f t="shared" si="38"/>
        <v>0.5</v>
      </c>
      <c r="O207" s="6">
        <f t="shared" si="38"/>
        <v>0.71799999999999997</v>
      </c>
      <c r="P207" s="6">
        <f t="shared" si="38"/>
        <v>0.67100000000000004</v>
      </c>
      <c r="Q207" s="6">
        <f t="shared" si="38"/>
        <v>0.60899999999999999</v>
      </c>
      <c r="R207" s="6">
        <f t="shared" si="38"/>
        <v>0.64000000000000012</v>
      </c>
      <c r="S207" s="6">
        <f t="shared" si="38"/>
        <v>54.36</v>
      </c>
      <c r="T207" s="6">
        <f t="shared" si="38"/>
        <v>64.36</v>
      </c>
      <c r="U207" s="19">
        <f t="shared" si="38"/>
        <v>484.46999999999997</v>
      </c>
      <c r="V207" s="19">
        <f t="shared" si="38"/>
        <v>497.56</v>
      </c>
      <c r="W207" s="19">
        <f t="shared" si="38"/>
        <v>620.12</v>
      </c>
      <c r="X207" s="19">
        <f t="shared" si="38"/>
        <v>642.38</v>
      </c>
      <c r="Y207" s="6">
        <f t="shared" si="38"/>
        <v>172.28</v>
      </c>
      <c r="Z207" s="6">
        <f t="shared" si="38"/>
        <v>182.37</v>
      </c>
      <c r="AA207" s="6">
        <f t="shared" si="38"/>
        <v>9.9400000000000013</v>
      </c>
      <c r="AB207" s="6">
        <f t="shared" si="38"/>
        <v>9.9500000000000011</v>
      </c>
    </row>
    <row r="208" spans="1:28" ht="15" customHeight="1" x14ac:dyDescent="0.3">
      <c r="A208" s="12"/>
      <c r="B208" s="46" t="s">
        <v>211</v>
      </c>
      <c r="C208" s="14"/>
      <c r="D208" s="14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21"/>
      <c r="V208" s="21"/>
      <c r="W208" s="21"/>
      <c r="X208" s="21"/>
      <c r="Y208" s="12"/>
      <c r="Z208" s="12"/>
      <c r="AA208" s="12"/>
      <c r="AB208" s="12"/>
    </row>
    <row r="209" spans="1:28" ht="15" customHeight="1" x14ac:dyDescent="0.3">
      <c r="A209" s="12"/>
      <c r="B209" s="47" t="s">
        <v>6</v>
      </c>
      <c r="C209" s="14"/>
      <c r="D209" s="14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21"/>
      <c r="V209" s="21"/>
      <c r="W209" s="21"/>
      <c r="X209" s="21"/>
      <c r="Y209" s="12"/>
      <c r="Z209" s="12"/>
      <c r="AA209" s="12"/>
      <c r="AB209" s="12"/>
    </row>
    <row r="210" spans="1:28" ht="15" customHeight="1" x14ac:dyDescent="0.3">
      <c r="A210" s="12" t="s">
        <v>139</v>
      </c>
      <c r="B210" s="48" t="s">
        <v>164</v>
      </c>
      <c r="C210" s="14">
        <v>60</v>
      </c>
      <c r="D210" s="14">
        <v>100</v>
      </c>
      <c r="E210" s="12">
        <v>0.5</v>
      </c>
      <c r="F210" s="12">
        <v>0.83</v>
      </c>
      <c r="G210" s="12">
        <v>0.6</v>
      </c>
      <c r="H210" s="12">
        <v>1</v>
      </c>
      <c r="I210" s="12">
        <v>1.56</v>
      </c>
      <c r="J210" s="12">
        <v>2.6</v>
      </c>
      <c r="K210" s="12">
        <v>8.4</v>
      </c>
      <c r="L210" s="12">
        <v>14</v>
      </c>
      <c r="M210" s="12">
        <v>0</v>
      </c>
      <c r="N210" s="12">
        <v>0</v>
      </c>
      <c r="O210" s="12">
        <v>0.01</v>
      </c>
      <c r="P210" s="12">
        <v>1.6E-2</v>
      </c>
      <c r="Q210" s="12">
        <v>2.4E-2</v>
      </c>
      <c r="R210" s="12">
        <v>0.04</v>
      </c>
      <c r="S210" s="12">
        <v>6</v>
      </c>
      <c r="T210" s="12">
        <v>10</v>
      </c>
      <c r="U210" s="21">
        <v>13.8</v>
      </c>
      <c r="V210" s="21">
        <v>23</v>
      </c>
      <c r="W210" s="21">
        <v>25.2</v>
      </c>
      <c r="X210" s="21">
        <v>42</v>
      </c>
      <c r="Y210" s="12">
        <v>8.4</v>
      </c>
      <c r="Z210" s="12">
        <v>14</v>
      </c>
      <c r="AA210" s="12">
        <v>0.36</v>
      </c>
      <c r="AB210" s="12">
        <v>0.6</v>
      </c>
    </row>
    <row r="211" spans="1:28" ht="15" customHeight="1" x14ac:dyDescent="0.3">
      <c r="A211" s="12" t="s">
        <v>165</v>
      </c>
      <c r="B211" s="48" t="s">
        <v>166</v>
      </c>
      <c r="C211" s="14">
        <v>150</v>
      </c>
      <c r="D211" s="14">
        <v>180</v>
      </c>
      <c r="E211" s="12">
        <v>3.43</v>
      </c>
      <c r="F211" s="12">
        <v>4.1100000000000003</v>
      </c>
      <c r="G211" s="12">
        <v>7.1</v>
      </c>
      <c r="H211" s="12">
        <v>8.52</v>
      </c>
      <c r="I211" s="12">
        <v>25.3</v>
      </c>
      <c r="J211" s="12">
        <v>30.36</v>
      </c>
      <c r="K211" s="12">
        <v>170</v>
      </c>
      <c r="L211" s="12">
        <v>204</v>
      </c>
      <c r="M211" s="12">
        <v>0.03</v>
      </c>
      <c r="N211" s="12">
        <v>0.04</v>
      </c>
      <c r="O211" s="12">
        <v>0.17</v>
      </c>
      <c r="P211" s="12">
        <v>0.2</v>
      </c>
      <c r="Q211" s="12">
        <v>0.13</v>
      </c>
      <c r="R211" s="12">
        <v>0.15</v>
      </c>
      <c r="S211" s="12">
        <v>27.31</v>
      </c>
      <c r="T211" s="12">
        <v>32.770000000000003</v>
      </c>
      <c r="U211" s="21">
        <v>80.2</v>
      </c>
      <c r="V211" s="21">
        <v>96.28</v>
      </c>
      <c r="W211" s="21">
        <v>102.3</v>
      </c>
      <c r="X211" s="21">
        <v>123</v>
      </c>
      <c r="Y211" s="12">
        <v>34.450000000000003</v>
      </c>
      <c r="Z211" s="12">
        <v>41.37</v>
      </c>
      <c r="AA211" s="12">
        <v>1.24</v>
      </c>
      <c r="AB211" s="12">
        <v>1.5</v>
      </c>
    </row>
    <row r="212" spans="1:28" ht="15" customHeight="1" x14ac:dyDescent="0.3">
      <c r="A212" s="12" t="s">
        <v>228</v>
      </c>
      <c r="B212" s="48" t="s">
        <v>218</v>
      </c>
      <c r="C212" s="14">
        <v>100</v>
      </c>
      <c r="D212" s="14">
        <v>100</v>
      </c>
      <c r="E212" s="12">
        <v>9.44</v>
      </c>
      <c r="F212" s="12">
        <v>9.44</v>
      </c>
      <c r="G212" s="12">
        <v>6.74</v>
      </c>
      <c r="H212" s="12">
        <v>6.74</v>
      </c>
      <c r="I212" s="12">
        <v>0.52</v>
      </c>
      <c r="J212" s="12">
        <v>0.52</v>
      </c>
      <c r="K212" s="12">
        <v>170</v>
      </c>
      <c r="L212" s="12">
        <v>170</v>
      </c>
      <c r="M212" s="12">
        <v>0.04</v>
      </c>
      <c r="N212" s="12">
        <v>0.04</v>
      </c>
      <c r="O212" s="12">
        <v>0.09</v>
      </c>
      <c r="P212" s="12">
        <v>0.09</v>
      </c>
      <c r="Q212" s="12">
        <v>0.15</v>
      </c>
      <c r="R212" s="12">
        <v>0.15</v>
      </c>
      <c r="S212" s="12">
        <v>6.34</v>
      </c>
      <c r="T212" s="12">
        <v>6.34</v>
      </c>
      <c r="U212" s="21">
        <v>14.5</v>
      </c>
      <c r="V212" s="21">
        <v>14.5</v>
      </c>
      <c r="W212" s="21">
        <v>1.35</v>
      </c>
      <c r="X212" s="21">
        <v>1.35</v>
      </c>
      <c r="Y212" s="12">
        <v>19.7</v>
      </c>
      <c r="Z212" s="12">
        <v>19.7</v>
      </c>
      <c r="AA212" s="12">
        <v>1.3</v>
      </c>
      <c r="AB212" s="12">
        <v>1.3</v>
      </c>
    </row>
    <row r="213" spans="1:28" ht="15" customHeight="1" x14ac:dyDescent="0.3">
      <c r="A213" s="12"/>
      <c r="B213" s="48" t="s">
        <v>136</v>
      </c>
      <c r="C213" s="14">
        <v>30</v>
      </c>
      <c r="D213" s="14">
        <v>50</v>
      </c>
      <c r="E213" s="12">
        <v>3.37</v>
      </c>
      <c r="F213" s="12">
        <v>5.62</v>
      </c>
      <c r="G213" s="12">
        <v>1.78</v>
      </c>
      <c r="H213" s="12">
        <v>2.97</v>
      </c>
      <c r="I213" s="12">
        <v>12.6</v>
      </c>
      <c r="J213" s="12">
        <v>21</v>
      </c>
      <c r="K213" s="12">
        <v>90</v>
      </c>
      <c r="L213" s="12">
        <v>150</v>
      </c>
      <c r="M213" s="12">
        <v>0</v>
      </c>
      <c r="N213" s="12">
        <v>0</v>
      </c>
      <c r="O213" s="12">
        <v>0.05</v>
      </c>
      <c r="P213" s="12">
        <v>7.0000000000000007E-2</v>
      </c>
      <c r="Q213" s="12">
        <v>1.4999999999999999E-2</v>
      </c>
      <c r="R213" s="12">
        <v>0.02</v>
      </c>
      <c r="S213" s="12">
        <v>0</v>
      </c>
      <c r="T213" s="12">
        <v>0</v>
      </c>
      <c r="U213" s="21">
        <v>6.9</v>
      </c>
      <c r="V213" s="21">
        <v>11.5</v>
      </c>
      <c r="W213" s="21">
        <v>0</v>
      </c>
      <c r="X213" s="21">
        <v>0</v>
      </c>
      <c r="Y213" s="12">
        <v>0</v>
      </c>
      <c r="Z213" s="12">
        <v>0</v>
      </c>
      <c r="AA213" s="12">
        <v>0.6</v>
      </c>
      <c r="AB213" s="12">
        <v>0.08</v>
      </c>
    </row>
    <row r="214" spans="1:28" ht="15" customHeight="1" x14ac:dyDescent="0.3">
      <c r="A214" s="12" t="s">
        <v>137</v>
      </c>
      <c r="B214" s="48" t="s">
        <v>138</v>
      </c>
      <c r="C214" s="14" t="s">
        <v>264</v>
      </c>
      <c r="D214" s="14" t="s">
        <v>264</v>
      </c>
      <c r="E214" s="12">
        <v>0.2</v>
      </c>
      <c r="F214" s="12">
        <v>0.2</v>
      </c>
      <c r="G214" s="12">
        <v>0.05</v>
      </c>
      <c r="H214" s="12">
        <v>0.05</v>
      </c>
      <c r="I214" s="12">
        <v>15.01</v>
      </c>
      <c r="J214" s="12">
        <v>15.01</v>
      </c>
      <c r="K214" s="12">
        <v>61.29</v>
      </c>
      <c r="L214" s="12">
        <v>61.29</v>
      </c>
      <c r="M214" s="12">
        <v>0.05</v>
      </c>
      <c r="N214" s="12">
        <v>0.05</v>
      </c>
      <c r="O214" s="12">
        <v>0</v>
      </c>
      <c r="P214" s="12">
        <v>0</v>
      </c>
      <c r="Q214" s="12">
        <v>0.01</v>
      </c>
      <c r="R214" s="12">
        <v>0.01</v>
      </c>
      <c r="S214" s="12">
        <v>0.1</v>
      </c>
      <c r="T214" s="12">
        <v>0.1</v>
      </c>
      <c r="U214" s="21">
        <v>5.25</v>
      </c>
      <c r="V214" s="21">
        <v>5.25</v>
      </c>
      <c r="W214" s="21">
        <v>8.24</v>
      </c>
      <c r="X214" s="21">
        <v>8.24</v>
      </c>
      <c r="Y214" s="12">
        <v>4.4000000000000004</v>
      </c>
      <c r="Z214" s="12">
        <v>4.4000000000000004</v>
      </c>
      <c r="AA214" s="12">
        <v>0.86</v>
      </c>
      <c r="AB214" s="12">
        <v>0.86</v>
      </c>
    </row>
    <row r="215" spans="1:28" s="8" customFormat="1" ht="15" customHeight="1" x14ac:dyDescent="0.3">
      <c r="A215" s="6"/>
      <c r="B215" s="46" t="s">
        <v>234</v>
      </c>
      <c r="C215" s="13"/>
      <c r="D215" s="13"/>
      <c r="E215" s="6">
        <f>E210+E211+E212+E213+E214</f>
        <v>16.939999999999998</v>
      </c>
      <c r="F215" s="6">
        <f t="shared" ref="F215:AB215" si="39">F210+F211+F212+F213+F214</f>
        <v>20.2</v>
      </c>
      <c r="G215" s="6">
        <f t="shared" si="39"/>
        <v>16.27</v>
      </c>
      <c r="H215" s="6">
        <f t="shared" si="39"/>
        <v>19.279999999999998</v>
      </c>
      <c r="I215" s="6">
        <f>I210+I211+I212+I213+I214+I218</f>
        <v>78.419999999999987</v>
      </c>
      <c r="J215" s="6">
        <f>J210+J211+J212+J213+J214+J218</f>
        <v>97.600000000000009</v>
      </c>
      <c r="K215" s="6">
        <f t="shared" si="39"/>
        <v>499.69</v>
      </c>
      <c r="L215" s="6">
        <f t="shared" si="39"/>
        <v>599.29</v>
      </c>
      <c r="M215" s="6">
        <f t="shared" si="39"/>
        <v>0.12000000000000001</v>
      </c>
      <c r="N215" s="6">
        <f t="shared" si="39"/>
        <v>0.13</v>
      </c>
      <c r="O215" s="6">
        <f t="shared" si="39"/>
        <v>0.32</v>
      </c>
      <c r="P215" s="6">
        <f t="shared" si="39"/>
        <v>0.37600000000000006</v>
      </c>
      <c r="Q215" s="6">
        <f t="shared" si="39"/>
        <v>0.32900000000000001</v>
      </c>
      <c r="R215" s="6">
        <f t="shared" si="39"/>
        <v>0.37</v>
      </c>
      <c r="S215" s="6">
        <f t="shared" si="39"/>
        <v>39.750000000000007</v>
      </c>
      <c r="T215" s="6">
        <f t="shared" si="39"/>
        <v>49.21</v>
      </c>
      <c r="U215" s="19">
        <f t="shared" si="39"/>
        <v>120.65</v>
      </c>
      <c r="V215" s="19">
        <f t="shared" si="39"/>
        <v>150.53</v>
      </c>
      <c r="W215" s="19">
        <f t="shared" si="39"/>
        <v>137.09</v>
      </c>
      <c r="X215" s="19">
        <f t="shared" si="39"/>
        <v>174.59</v>
      </c>
      <c r="Y215" s="6">
        <f t="shared" si="39"/>
        <v>66.95</v>
      </c>
      <c r="Z215" s="6">
        <f t="shared" si="39"/>
        <v>79.47</v>
      </c>
      <c r="AA215" s="6">
        <f t="shared" si="39"/>
        <v>4.3600000000000003</v>
      </c>
      <c r="AB215" s="6">
        <f t="shared" si="39"/>
        <v>4.3400000000000007</v>
      </c>
    </row>
    <row r="216" spans="1:28" ht="15" customHeight="1" x14ac:dyDescent="0.3">
      <c r="A216" s="12"/>
      <c r="B216" s="47" t="s">
        <v>24</v>
      </c>
      <c r="C216" s="14"/>
      <c r="D216" s="14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21"/>
      <c r="V216" s="21"/>
      <c r="W216" s="21"/>
      <c r="X216" s="21"/>
      <c r="Y216" s="12"/>
      <c r="Z216" s="12"/>
      <c r="AA216" s="12"/>
      <c r="AB216" s="12"/>
    </row>
    <row r="217" spans="1:28" ht="15" customHeight="1" x14ac:dyDescent="0.3">
      <c r="A217" s="12" t="s">
        <v>201</v>
      </c>
      <c r="B217" s="48" t="s">
        <v>202</v>
      </c>
      <c r="C217" s="14" t="s">
        <v>142</v>
      </c>
      <c r="D217" s="14" t="s">
        <v>142</v>
      </c>
      <c r="E217" s="12">
        <v>7.38</v>
      </c>
      <c r="F217" s="12">
        <v>7.38</v>
      </c>
      <c r="G217" s="12">
        <v>6.5</v>
      </c>
      <c r="H217" s="12">
        <v>6.5</v>
      </c>
      <c r="I217" s="12">
        <v>20.5</v>
      </c>
      <c r="J217" s="12">
        <v>20.5</v>
      </c>
      <c r="K217" s="12">
        <v>192</v>
      </c>
      <c r="L217" s="12">
        <v>192</v>
      </c>
      <c r="M217" s="12">
        <v>0</v>
      </c>
      <c r="N217" s="12">
        <v>0</v>
      </c>
      <c r="O217" s="12">
        <v>0.15</v>
      </c>
      <c r="P217" s="12">
        <v>0.15</v>
      </c>
      <c r="Q217" s="12">
        <v>0.44</v>
      </c>
      <c r="R217" s="12">
        <v>0.44</v>
      </c>
      <c r="S217" s="12">
        <v>10.5</v>
      </c>
      <c r="T217" s="12">
        <v>10.5</v>
      </c>
      <c r="U217" s="21">
        <v>10.96</v>
      </c>
      <c r="V217" s="21">
        <v>10.96</v>
      </c>
      <c r="W217" s="21">
        <v>112.8</v>
      </c>
      <c r="X217" s="21">
        <v>112.8</v>
      </c>
      <c r="Y217" s="12">
        <v>45.74</v>
      </c>
      <c r="Z217" s="12">
        <v>45.75</v>
      </c>
      <c r="AA217" s="12">
        <v>1.9</v>
      </c>
      <c r="AB217" s="12">
        <v>1.9</v>
      </c>
    </row>
    <row r="218" spans="1:28" ht="15" customHeight="1" x14ac:dyDescent="0.3">
      <c r="A218" s="12" t="s">
        <v>236</v>
      </c>
      <c r="B218" s="48" t="s">
        <v>235</v>
      </c>
      <c r="C218" s="14">
        <v>150</v>
      </c>
      <c r="D218" s="14">
        <v>180</v>
      </c>
      <c r="E218" s="12">
        <v>5.01</v>
      </c>
      <c r="F218" s="12">
        <v>6.01</v>
      </c>
      <c r="G218" s="12">
        <v>7.8</v>
      </c>
      <c r="H218" s="12">
        <v>9.36</v>
      </c>
      <c r="I218" s="12">
        <v>23.43</v>
      </c>
      <c r="J218" s="12">
        <v>28.11</v>
      </c>
      <c r="K218" s="12">
        <v>170.6</v>
      </c>
      <c r="L218" s="12">
        <v>194.7</v>
      </c>
      <c r="M218" s="12">
        <v>0.45</v>
      </c>
      <c r="N218" s="12">
        <v>0.54</v>
      </c>
      <c r="O218" s="12">
        <v>0.1</v>
      </c>
      <c r="P218" s="12">
        <v>0.12</v>
      </c>
      <c r="Q218" s="12">
        <v>0.12</v>
      </c>
      <c r="R218" s="12">
        <v>0.14000000000000001</v>
      </c>
      <c r="S218" s="12">
        <v>13.4</v>
      </c>
      <c r="T218" s="12">
        <v>18.079999999999998</v>
      </c>
      <c r="U218" s="21">
        <v>25</v>
      </c>
      <c r="V218" s="21">
        <v>28</v>
      </c>
      <c r="W218" s="21">
        <v>105</v>
      </c>
      <c r="X218" s="21">
        <v>126</v>
      </c>
      <c r="Y218" s="12">
        <v>62</v>
      </c>
      <c r="Z218" s="12">
        <v>74.400000000000006</v>
      </c>
      <c r="AA218" s="12">
        <v>2.3199999999999998</v>
      </c>
      <c r="AB218" s="12">
        <v>2.78</v>
      </c>
    </row>
    <row r="219" spans="1:28" ht="15" customHeight="1" x14ac:dyDescent="0.3">
      <c r="A219" s="12" t="s">
        <v>145</v>
      </c>
      <c r="B219" s="48" t="s">
        <v>146</v>
      </c>
      <c r="C219" s="14">
        <v>100</v>
      </c>
      <c r="D219" s="14">
        <v>100</v>
      </c>
      <c r="E219" s="12">
        <v>12.7</v>
      </c>
      <c r="F219" s="12">
        <v>12.7</v>
      </c>
      <c r="G219" s="12">
        <v>13.92</v>
      </c>
      <c r="H219" s="12">
        <v>13.92</v>
      </c>
      <c r="I219" s="12">
        <v>13.52</v>
      </c>
      <c r="J219" s="12">
        <v>13.52</v>
      </c>
      <c r="K219" s="12">
        <v>236</v>
      </c>
      <c r="L219" s="12">
        <v>236</v>
      </c>
      <c r="M219" s="12">
        <v>1.2E-2</v>
      </c>
      <c r="N219" s="12">
        <v>1.2E-2</v>
      </c>
      <c r="O219" s="12">
        <v>0.1</v>
      </c>
      <c r="P219" s="12">
        <v>0.1</v>
      </c>
      <c r="Q219" s="12">
        <v>0.13</v>
      </c>
      <c r="R219" s="12">
        <v>0.13</v>
      </c>
      <c r="S219" s="12">
        <v>1.62</v>
      </c>
      <c r="T219" s="12">
        <v>1.62</v>
      </c>
      <c r="U219" s="21">
        <v>19.87</v>
      </c>
      <c r="V219" s="21">
        <v>19.87</v>
      </c>
      <c r="W219" s="21">
        <v>151</v>
      </c>
      <c r="X219" s="21">
        <v>151</v>
      </c>
      <c r="Y219" s="12">
        <v>18.850000000000001</v>
      </c>
      <c r="Z219" s="12">
        <v>18.850000000000001</v>
      </c>
      <c r="AA219" s="12">
        <v>0.62</v>
      </c>
      <c r="AB219" s="12">
        <v>0.62</v>
      </c>
    </row>
    <row r="220" spans="1:28" ht="15" customHeight="1" x14ac:dyDescent="0.3">
      <c r="A220" s="12"/>
      <c r="B220" s="48" t="s">
        <v>136</v>
      </c>
      <c r="C220" s="14">
        <v>30</v>
      </c>
      <c r="D220" s="14">
        <v>50</v>
      </c>
      <c r="E220" s="12">
        <v>3.37</v>
      </c>
      <c r="F220" s="12">
        <v>5.62</v>
      </c>
      <c r="G220" s="12">
        <v>1.78</v>
      </c>
      <c r="H220" s="12">
        <v>2.97</v>
      </c>
      <c r="I220" s="12">
        <v>12.6</v>
      </c>
      <c r="J220" s="12">
        <v>21</v>
      </c>
      <c r="K220" s="12">
        <v>90</v>
      </c>
      <c r="L220" s="12">
        <v>150</v>
      </c>
      <c r="M220" s="12">
        <v>0</v>
      </c>
      <c r="N220" s="12">
        <v>0</v>
      </c>
      <c r="O220" s="12">
        <v>0.05</v>
      </c>
      <c r="P220" s="12">
        <v>7.0000000000000007E-2</v>
      </c>
      <c r="Q220" s="12">
        <v>1.4999999999999999E-2</v>
      </c>
      <c r="R220" s="12">
        <v>0.02</v>
      </c>
      <c r="S220" s="12">
        <v>0</v>
      </c>
      <c r="T220" s="12">
        <v>0</v>
      </c>
      <c r="U220" s="21">
        <v>6.9</v>
      </c>
      <c r="V220" s="21">
        <v>11.5</v>
      </c>
      <c r="W220" s="21">
        <v>0</v>
      </c>
      <c r="X220" s="21">
        <v>0</v>
      </c>
      <c r="Y220" s="12">
        <v>0</v>
      </c>
      <c r="Z220" s="12">
        <v>0</v>
      </c>
      <c r="AA220" s="12">
        <v>0.6</v>
      </c>
      <c r="AB220" s="12">
        <v>0.08</v>
      </c>
    </row>
    <row r="221" spans="1:28" ht="15" customHeight="1" x14ac:dyDescent="0.3">
      <c r="A221" s="12" t="s">
        <v>137</v>
      </c>
      <c r="B221" s="48" t="s">
        <v>138</v>
      </c>
      <c r="C221" s="14" t="s">
        <v>264</v>
      </c>
      <c r="D221" s="14" t="s">
        <v>264</v>
      </c>
      <c r="E221" s="12">
        <v>0.2</v>
      </c>
      <c r="F221" s="12">
        <v>0.2</v>
      </c>
      <c r="G221" s="12">
        <v>0.05</v>
      </c>
      <c r="H221" s="12">
        <v>0.05</v>
      </c>
      <c r="I221" s="12">
        <v>15.01</v>
      </c>
      <c r="J221" s="12">
        <v>15.01</v>
      </c>
      <c r="K221" s="12">
        <v>61.29</v>
      </c>
      <c r="L221" s="12">
        <v>61.29</v>
      </c>
      <c r="M221" s="12">
        <v>0.05</v>
      </c>
      <c r="N221" s="12">
        <v>0.05</v>
      </c>
      <c r="O221" s="12">
        <v>0</v>
      </c>
      <c r="P221" s="12">
        <v>0</v>
      </c>
      <c r="Q221" s="12">
        <v>0.01</v>
      </c>
      <c r="R221" s="12">
        <v>0.01</v>
      </c>
      <c r="S221" s="12">
        <v>0.1</v>
      </c>
      <c r="T221" s="12">
        <v>0.1</v>
      </c>
      <c r="U221" s="21">
        <v>5.25</v>
      </c>
      <c r="V221" s="21">
        <v>5.25</v>
      </c>
      <c r="W221" s="21">
        <v>8.24</v>
      </c>
      <c r="X221" s="21">
        <v>8.24</v>
      </c>
      <c r="Y221" s="12">
        <v>4.4000000000000004</v>
      </c>
      <c r="Z221" s="12">
        <v>4.4000000000000004</v>
      </c>
      <c r="AA221" s="12">
        <v>0.86</v>
      </c>
      <c r="AB221" s="12">
        <v>0.86</v>
      </c>
    </row>
    <row r="222" spans="1:28" ht="15" customHeight="1" x14ac:dyDescent="0.3">
      <c r="A222" s="12" t="s">
        <v>240</v>
      </c>
      <c r="B222" s="48" t="s">
        <v>225</v>
      </c>
      <c r="C222" s="14">
        <v>100</v>
      </c>
      <c r="D222" s="14">
        <v>100</v>
      </c>
      <c r="E222" s="12">
        <v>8.26</v>
      </c>
      <c r="F222" s="12">
        <v>8.26</v>
      </c>
      <c r="G222" s="12">
        <v>2.59</v>
      </c>
      <c r="H222" s="12">
        <v>2.59</v>
      </c>
      <c r="I222" s="12">
        <v>19.600000000000001</v>
      </c>
      <c r="J222" s="12">
        <v>19.600000000000001</v>
      </c>
      <c r="K222" s="12">
        <v>159.5</v>
      </c>
      <c r="L222" s="12">
        <v>159.5</v>
      </c>
      <c r="M222" s="12">
        <v>2.7E-2</v>
      </c>
      <c r="N222" s="12">
        <v>2.7E-2</v>
      </c>
      <c r="O222" s="12">
        <v>0.05</v>
      </c>
      <c r="P222" s="12">
        <v>0.05</v>
      </c>
      <c r="Q222" s="12">
        <v>0.19</v>
      </c>
      <c r="R222" s="12">
        <v>0.19</v>
      </c>
      <c r="S222" s="12">
        <v>0.34</v>
      </c>
      <c r="T222" s="12">
        <v>0.34</v>
      </c>
      <c r="U222" s="21">
        <v>87.69</v>
      </c>
      <c r="V222" s="21">
        <v>87.69</v>
      </c>
      <c r="W222" s="21">
        <v>251</v>
      </c>
      <c r="X222" s="21">
        <v>251</v>
      </c>
      <c r="Y222" s="12">
        <v>19.329999999999998</v>
      </c>
      <c r="Z222" s="12">
        <v>19.329999999999998</v>
      </c>
      <c r="AA222" s="12">
        <v>0.53</v>
      </c>
      <c r="AB222" s="12">
        <v>0.53</v>
      </c>
    </row>
    <row r="223" spans="1:28" s="8" customFormat="1" ht="15" customHeight="1" x14ac:dyDescent="0.3">
      <c r="A223" s="6"/>
      <c r="B223" s="46" t="s">
        <v>233</v>
      </c>
      <c r="C223" s="13"/>
      <c r="D223" s="13"/>
      <c r="E223" s="6">
        <f>E217+E218+E219+E220+E221+E222</f>
        <v>36.92</v>
      </c>
      <c r="F223" s="6">
        <f t="shared" ref="F223:AB223" si="40">F217+F218+F219+F220+F221+F222</f>
        <v>40.17</v>
      </c>
      <c r="G223" s="6">
        <f t="shared" si="40"/>
        <v>32.64</v>
      </c>
      <c r="H223" s="6">
        <f t="shared" si="40"/>
        <v>35.39</v>
      </c>
      <c r="I223" s="6">
        <f t="shared" si="40"/>
        <v>104.66</v>
      </c>
      <c r="J223" s="6">
        <f t="shared" si="40"/>
        <v>117.74000000000001</v>
      </c>
      <c r="K223" s="6">
        <f t="shared" si="40"/>
        <v>909.39</v>
      </c>
      <c r="L223" s="6">
        <f t="shared" si="40"/>
        <v>993.49</v>
      </c>
      <c r="M223" s="6">
        <f t="shared" si="40"/>
        <v>0.53900000000000003</v>
      </c>
      <c r="N223" s="6">
        <f t="shared" si="40"/>
        <v>0.62900000000000011</v>
      </c>
      <c r="O223" s="6">
        <f t="shared" si="40"/>
        <v>0.44999999999999996</v>
      </c>
      <c r="P223" s="6">
        <f t="shared" si="40"/>
        <v>0.49</v>
      </c>
      <c r="Q223" s="6">
        <f t="shared" si="40"/>
        <v>0.90500000000000003</v>
      </c>
      <c r="R223" s="6">
        <f t="shared" si="40"/>
        <v>0.93000000000000016</v>
      </c>
      <c r="S223" s="6">
        <f t="shared" si="40"/>
        <v>25.96</v>
      </c>
      <c r="T223" s="6">
        <f t="shared" si="40"/>
        <v>30.64</v>
      </c>
      <c r="U223" s="6">
        <f t="shared" si="40"/>
        <v>155.66999999999999</v>
      </c>
      <c r="V223" s="6">
        <f t="shared" si="40"/>
        <v>163.26999999999998</v>
      </c>
      <c r="W223" s="6">
        <f t="shared" si="40"/>
        <v>628.04</v>
      </c>
      <c r="X223" s="6">
        <f t="shared" si="40"/>
        <v>649.04</v>
      </c>
      <c r="Y223" s="6">
        <f t="shared" si="40"/>
        <v>150.32</v>
      </c>
      <c r="Z223" s="6">
        <f t="shared" si="40"/>
        <v>162.73000000000002</v>
      </c>
      <c r="AA223" s="6">
        <f t="shared" si="40"/>
        <v>6.83</v>
      </c>
      <c r="AB223" s="6">
        <f t="shared" si="40"/>
        <v>6.7700000000000005</v>
      </c>
    </row>
    <row r="224" spans="1:28" ht="15" customHeight="1" x14ac:dyDescent="0.3">
      <c r="A224" s="6"/>
      <c r="B224" s="50" t="s">
        <v>149</v>
      </c>
      <c r="C224" s="13"/>
      <c r="D224" s="13"/>
      <c r="E224" s="6">
        <f t="shared" ref="E224:AB224" si="41">E215+E223</f>
        <v>53.86</v>
      </c>
      <c r="F224" s="6">
        <f t="shared" si="41"/>
        <v>60.370000000000005</v>
      </c>
      <c r="G224" s="6">
        <f t="shared" si="41"/>
        <v>48.91</v>
      </c>
      <c r="H224" s="6">
        <f t="shared" si="41"/>
        <v>54.67</v>
      </c>
      <c r="I224" s="6">
        <f t="shared" si="41"/>
        <v>183.07999999999998</v>
      </c>
      <c r="J224" s="6">
        <f t="shared" si="41"/>
        <v>215.34000000000003</v>
      </c>
      <c r="K224" s="6">
        <f t="shared" si="41"/>
        <v>1409.08</v>
      </c>
      <c r="L224" s="6">
        <f t="shared" si="41"/>
        <v>1592.78</v>
      </c>
      <c r="M224" s="6">
        <f t="shared" si="41"/>
        <v>0.65900000000000003</v>
      </c>
      <c r="N224" s="6">
        <f t="shared" si="41"/>
        <v>0.75900000000000012</v>
      </c>
      <c r="O224" s="6">
        <f t="shared" si="41"/>
        <v>0.77</v>
      </c>
      <c r="P224" s="6">
        <f t="shared" si="41"/>
        <v>0.8660000000000001</v>
      </c>
      <c r="Q224" s="6">
        <f t="shared" si="41"/>
        <v>1.234</v>
      </c>
      <c r="R224" s="6">
        <f t="shared" si="41"/>
        <v>1.3000000000000003</v>
      </c>
      <c r="S224" s="6">
        <f t="shared" si="41"/>
        <v>65.710000000000008</v>
      </c>
      <c r="T224" s="6">
        <f t="shared" si="41"/>
        <v>79.849999999999994</v>
      </c>
      <c r="U224" s="19">
        <f t="shared" si="41"/>
        <v>276.32</v>
      </c>
      <c r="V224" s="19">
        <f t="shared" si="41"/>
        <v>313.79999999999995</v>
      </c>
      <c r="W224" s="19">
        <f t="shared" si="41"/>
        <v>765.13</v>
      </c>
      <c r="X224" s="19">
        <f t="shared" si="41"/>
        <v>823.63</v>
      </c>
      <c r="Y224" s="6">
        <f t="shared" si="41"/>
        <v>217.26999999999998</v>
      </c>
      <c r="Z224" s="6">
        <f t="shared" si="41"/>
        <v>242.20000000000002</v>
      </c>
      <c r="AA224" s="6">
        <f t="shared" si="41"/>
        <v>11.190000000000001</v>
      </c>
      <c r="AB224" s="6">
        <f t="shared" si="41"/>
        <v>11.110000000000001</v>
      </c>
    </row>
    <row r="225" spans="1:28" ht="15" customHeight="1" x14ac:dyDescent="0.3">
      <c r="A225" s="12"/>
      <c r="B225" s="44" t="s">
        <v>234</v>
      </c>
      <c r="C225" s="9"/>
      <c r="D225" s="9"/>
      <c r="E225" s="9">
        <f t="shared" ref="E225:AB225" si="42">E19+E37+E55+E73+E91+E109+E127+E144+E163+E180+E197+E215</f>
        <v>250.92000000000002</v>
      </c>
      <c r="F225" s="9">
        <f t="shared" si="42"/>
        <v>293.31</v>
      </c>
      <c r="G225" s="9">
        <f t="shared" si="42"/>
        <v>241.25000000000003</v>
      </c>
      <c r="H225" s="9">
        <f t="shared" si="42"/>
        <v>279.82</v>
      </c>
      <c r="I225" s="9">
        <f t="shared" si="42"/>
        <v>1117.94</v>
      </c>
      <c r="J225" s="9">
        <f t="shared" si="42"/>
        <v>1298.0900000000001</v>
      </c>
      <c r="K225" s="9">
        <f t="shared" si="42"/>
        <v>7329.85</v>
      </c>
      <c r="L225" s="9">
        <f t="shared" si="42"/>
        <v>8508.4699999999993</v>
      </c>
      <c r="M225" s="9">
        <f t="shared" si="42"/>
        <v>4.0350000000000001</v>
      </c>
      <c r="N225" s="9">
        <f t="shared" si="42"/>
        <v>4.5350000000000001</v>
      </c>
      <c r="O225" s="9">
        <f t="shared" si="42"/>
        <v>3.907</v>
      </c>
      <c r="P225" s="9">
        <f t="shared" si="42"/>
        <v>4.26</v>
      </c>
      <c r="Q225" s="9">
        <f t="shared" si="42"/>
        <v>3.6710000000000012</v>
      </c>
      <c r="R225" s="9">
        <f t="shared" si="42"/>
        <v>4.0100000000000007</v>
      </c>
      <c r="S225" s="9">
        <f t="shared" si="42"/>
        <v>205.88800000000001</v>
      </c>
      <c r="T225" s="9">
        <f t="shared" si="42"/>
        <v>254.28800000000001</v>
      </c>
      <c r="U225" s="23">
        <f t="shared" si="42"/>
        <v>3021.7999999999997</v>
      </c>
      <c r="V225" s="23">
        <f t="shared" si="42"/>
        <v>3248.9400000000005</v>
      </c>
      <c r="W225" s="23">
        <f t="shared" si="42"/>
        <v>3579.5800000000004</v>
      </c>
      <c r="X225" s="23">
        <f t="shared" si="42"/>
        <v>3923.01</v>
      </c>
      <c r="Y225" s="9">
        <f t="shared" si="42"/>
        <v>976.02</v>
      </c>
      <c r="Z225" s="9">
        <f t="shared" si="42"/>
        <v>1118.7800000000002</v>
      </c>
      <c r="AA225" s="9">
        <f t="shared" si="42"/>
        <v>51.470000000000006</v>
      </c>
      <c r="AB225" s="9">
        <f t="shared" si="42"/>
        <v>50.49</v>
      </c>
    </row>
    <row r="226" spans="1:28" ht="15" customHeight="1" x14ac:dyDescent="0.3">
      <c r="A226" s="12"/>
      <c r="B226" s="52" t="s">
        <v>237</v>
      </c>
      <c r="C226" s="9"/>
      <c r="D226" s="9"/>
      <c r="E226" s="9">
        <f>E225/12</f>
        <v>20.91</v>
      </c>
      <c r="F226" s="9">
        <f t="shared" ref="F226:AB226" si="43">F225/12</f>
        <v>24.442499999999999</v>
      </c>
      <c r="G226" s="9">
        <f t="shared" si="43"/>
        <v>20.104166666666668</v>
      </c>
      <c r="H226" s="9">
        <f t="shared" si="43"/>
        <v>23.318333333333332</v>
      </c>
      <c r="I226" s="9">
        <f t="shared" si="43"/>
        <v>93.161666666666676</v>
      </c>
      <c r="J226" s="9">
        <f t="shared" si="43"/>
        <v>108.17416666666668</v>
      </c>
      <c r="K226" s="9">
        <f t="shared" si="43"/>
        <v>610.82083333333333</v>
      </c>
      <c r="L226" s="9">
        <f t="shared" si="43"/>
        <v>709.03916666666657</v>
      </c>
      <c r="M226" s="9">
        <f t="shared" si="43"/>
        <v>0.33624999999999999</v>
      </c>
      <c r="N226" s="9">
        <f t="shared" si="43"/>
        <v>0.37791666666666668</v>
      </c>
      <c r="O226" s="9">
        <f t="shared" si="43"/>
        <v>0.32558333333333334</v>
      </c>
      <c r="P226" s="9">
        <f t="shared" si="43"/>
        <v>0.35499999999999998</v>
      </c>
      <c r="Q226" s="9">
        <f t="shared" si="43"/>
        <v>0.30591666666666678</v>
      </c>
      <c r="R226" s="9">
        <f t="shared" si="43"/>
        <v>0.33416666666666672</v>
      </c>
      <c r="S226" s="9">
        <f t="shared" si="43"/>
        <v>17.157333333333334</v>
      </c>
      <c r="T226" s="9">
        <f t="shared" si="43"/>
        <v>21.190666666666669</v>
      </c>
      <c r="U226" s="23">
        <f t="shared" si="43"/>
        <v>251.81666666666663</v>
      </c>
      <c r="V226" s="23">
        <f t="shared" si="43"/>
        <v>270.74500000000006</v>
      </c>
      <c r="W226" s="23">
        <f t="shared" si="43"/>
        <v>298.29833333333335</v>
      </c>
      <c r="X226" s="23">
        <f t="shared" si="43"/>
        <v>326.91750000000002</v>
      </c>
      <c r="Y226" s="9">
        <f t="shared" si="43"/>
        <v>81.334999999999994</v>
      </c>
      <c r="Z226" s="9">
        <f t="shared" si="43"/>
        <v>93.231666666666683</v>
      </c>
      <c r="AA226" s="9">
        <f t="shared" si="43"/>
        <v>4.2891666666666675</v>
      </c>
      <c r="AB226" s="9">
        <f t="shared" si="43"/>
        <v>4.2075000000000005</v>
      </c>
    </row>
    <row r="227" spans="1:28" ht="15" customHeight="1" x14ac:dyDescent="0.3">
      <c r="A227" s="12"/>
      <c r="B227" s="52" t="s">
        <v>239</v>
      </c>
      <c r="C227" s="9"/>
      <c r="D227" s="9"/>
      <c r="E227" s="9"/>
      <c r="F227" s="9"/>
      <c r="G227" s="9"/>
      <c r="H227" s="9"/>
      <c r="I227" s="9"/>
      <c r="J227" s="9"/>
      <c r="K227" s="29" t="s">
        <v>270</v>
      </c>
      <c r="L227" s="26">
        <v>0.26</v>
      </c>
      <c r="M227" s="9"/>
      <c r="N227" s="9"/>
      <c r="O227" s="9"/>
      <c r="P227" s="9"/>
      <c r="Q227" s="9"/>
      <c r="R227" s="9"/>
      <c r="S227" s="9"/>
      <c r="T227" s="9"/>
      <c r="U227" s="23"/>
      <c r="V227" s="23"/>
      <c r="W227" s="23"/>
      <c r="X227" s="23"/>
      <c r="Y227" s="9"/>
      <c r="Z227" s="9"/>
      <c r="AA227" s="9"/>
      <c r="AB227" s="9"/>
    </row>
    <row r="228" spans="1:28" ht="15" customHeight="1" x14ac:dyDescent="0.3">
      <c r="A228" s="12"/>
      <c r="B228" s="44" t="s">
        <v>233</v>
      </c>
      <c r="C228" s="9"/>
      <c r="D228" s="9"/>
      <c r="E228" s="9">
        <f t="shared" ref="E228:AB228" si="44">E27+E46+E62+E80+E99+E117+E135+E152+E170+E187+E206+E223</f>
        <v>330.12999999999994</v>
      </c>
      <c r="F228" s="9">
        <f t="shared" si="44"/>
        <v>370.35999999999996</v>
      </c>
      <c r="G228" s="9">
        <f t="shared" si="44"/>
        <v>342.12</v>
      </c>
      <c r="H228" s="9">
        <f t="shared" si="44"/>
        <v>388.51</v>
      </c>
      <c r="I228" s="9">
        <f t="shared" si="44"/>
        <v>1259.42</v>
      </c>
      <c r="J228" s="9">
        <f t="shared" si="44"/>
        <v>1463.32</v>
      </c>
      <c r="K228" s="9">
        <f t="shared" si="44"/>
        <v>9946.659999999998</v>
      </c>
      <c r="L228" s="9">
        <f t="shared" si="44"/>
        <v>11285.660000000002</v>
      </c>
      <c r="M228" s="9">
        <f t="shared" si="44"/>
        <v>6.2729999999999997</v>
      </c>
      <c r="N228" s="9">
        <f t="shared" si="44"/>
        <v>6.8580000000000014</v>
      </c>
      <c r="O228" s="9">
        <f t="shared" si="44"/>
        <v>5.5540000000000003</v>
      </c>
      <c r="P228" s="9">
        <f t="shared" si="44"/>
        <v>5.918000000000001</v>
      </c>
      <c r="Q228" s="9">
        <f t="shared" si="44"/>
        <v>9.8149999999999995</v>
      </c>
      <c r="R228" s="9">
        <f t="shared" si="44"/>
        <v>10.885000000000002</v>
      </c>
      <c r="S228" s="9">
        <f t="shared" si="44"/>
        <v>390.33</v>
      </c>
      <c r="T228" s="9">
        <f t="shared" si="44"/>
        <v>486.62</v>
      </c>
      <c r="U228" s="23">
        <f t="shared" si="44"/>
        <v>2571.56</v>
      </c>
      <c r="V228" s="23">
        <f t="shared" si="44"/>
        <v>2830.2000000000003</v>
      </c>
      <c r="W228" s="23">
        <f t="shared" si="44"/>
        <v>4992.07</v>
      </c>
      <c r="X228" s="23">
        <f t="shared" si="44"/>
        <v>5471.5800000000008</v>
      </c>
      <c r="Y228" s="9">
        <f t="shared" si="44"/>
        <v>1386.74</v>
      </c>
      <c r="Z228" s="9">
        <f t="shared" si="44"/>
        <v>1544.59</v>
      </c>
      <c r="AA228" s="9">
        <f t="shared" si="44"/>
        <v>64.190000000000012</v>
      </c>
      <c r="AB228" s="9">
        <f t="shared" si="44"/>
        <v>63.610000000000014</v>
      </c>
    </row>
    <row r="229" spans="1:28" ht="15" customHeight="1" x14ac:dyDescent="0.3">
      <c r="A229" s="12"/>
      <c r="B229" s="52" t="s">
        <v>238</v>
      </c>
      <c r="C229" s="9"/>
      <c r="D229" s="9"/>
      <c r="E229" s="9">
        <f>E228/12</f>
        <v>27.510833333333327</v>
      </c>
      <c r="F229" s="9">
        <f t="shared" ref="F229:AB229" si="45">F228/12</f>
        <v>30.86333333333333</v>
      </c>
      <c r="G229" s="9">
        <f t="shared" si="45"/>
        <v>28.51</v>
      </c>
      <c r="H229" s="9">
        <f t="shared" si="45"/>
        <v>32.375833333333333</v>
      </c>
      <c r="I229" s="9">
        <f t="shared" si="45"/>
        <v>104.95166666666667</v>
      </c>
      <c r="J229" s="9">
        <f t="shared" si="45"/>
        <v>121.94333333333333</v>
      </c>
      <c r="K229" s="9">
        <f t="shared" si="45"/>
        <v>828.88833333333321</v>
      </c>
      <c r="L229" s="9">
        <f t="shared" si="45"/>
        <v>940.47166666666681</v>
      </c>
      <c r="M229" s="9">
        <f t="shared" si="45"/>
        <v>0.52274999999999994</v>
      </c>
      <c r="N229" s="9">
        <f t="shared" si="45"/>
        <v>0.57150000000000012</v>
      </c>
      <c r="O229" s="9">
        <f t="shared" si="45"/>
        <v>0.46283333333333337</v>
      </c>
      <c r="P229" s="9">
        <f t="shared" si="45"/>
        <v>0.49316666666666675</v>
      </c>
      <c r="Q229" s="9">
        <f t="shared" si="45"/>
        <v>0.81791666666666663</v>
      </c>
      <c r="R229" s="9">
        <f t="shared" si="45"/>
        <v>0.90708333333333346</v>
      </c>
      <c r="S229" s="9">
        <f t="shared" si="45"/>
        <v>32.527499999999996</v>
      </c>
      <c r="T229" s="9">
        <f t="shared" si="45"/>
        <v>40.551666666666669</v>
      </c>
      <c r="U229" s="23">
        <f t="shared" si="45"/>
        <v>214.29666666666665</v>
      </c>
      <c r="V229" s="23">
        <f t="shared" si="45"/>
        <v>235.85000000000002</v>
      </c>
      <c r="W229" s="23">
        <f t="shared" si="45"/>
        <v>416.00583333333333</v>
      </c>
      <c r="X229" s="23">
        <f t="shared" si="45"/>
        <v>455.96500000000009</v>
      </c>
      <c r="Y229" s="9">
        <f t="shared" si="45"/>
        <v>115.56166666666667</v>
      </c>
      <c r="Z229" s="9">
        <f t="shared" si="45"/>
        <v>128.71583333333334</v>
      </c>
      <c r="AA229" s="9">
        <f t="shared" si="45"/>
        <v>5.349166666666668</v>
      </c>
      <c r="AB229" s="9">
        <f t="shared" si="45"/>
        <v>5.3008333333333342</v>
      </c>
    </row>
    <row r="230" spans="1:28" ht="15" customHeight="1" x14ac:dyDescent="0.3">
      <c r="A230" s="9"/>
      <c r="B230" s="44" t="s">
        <v>239</v>
      </c>
      <c r="C230" s="9"/>
      <c r="D230" s="9"/>
      <c r="E230" s="9"/>
      <c r="F230" s="9"/>
      <c r="G230" s="9"/>
      <c r="H230" s="9"/>
      <c r="I230" s="9"/>
      <c r="J230" s="9"/>
      <c r="K230" s="29" t="s">
        <v>271</v>
      </c>
      <c r="L230" s="29" t="s">
        <v>272</v>
      </c>
      <c r="M230" s="9"/>
      <c r="N230" s="9"/>
      <c r="O230" s="9"/>
      <c r="P230" s="9"/>
      <c r="Q230" s="9"/>
      <c r="R230" s="9"/>
      <c r="S230" s="9"/>
      <c r="T230" s="9"/>
      <c r="U230" s="23"/>
      <c r="V230" s="23"/>
      <c r="W230" s="23"/>
      <c r="X230" s="23"/>
      <c r="Y230" s="9"/>
      <c r="Z230" s="9"/>
      <c r="AA230" s="9"/>
      <c r="AB230" s="9"/>
    </row>
    <row r="231" spans="1:28" ht="15" customHeight="1" x14ac:dyDescent="0.3">
      <c r="A231" s="9"/>
      <c r="B231" s="46" t="s">
        <v>213</v>
      </c>
      <c r="C231" s="13"/>
      <c r="D231" s="13"/>
      <c r="E231" s="6">
        <f t="shared" ref="E231:AB231" si="46">E28+E47+E63+E81+E100+E118+E136+E153+E171+E188+E207+E224</f>
        <v>581.04999999999995</v>
      </c>
      <c r="F231" s="6">
        <f t="shared" si="46"/>
        <v>665.74</v>
      </c>
      <c r="G231" s="6">
        <f t="shared" si="46"/>
        <v>583.37</v>
      </c>
      <c r="H231" s="6">
        <f t="shared" si="46"/>
        <v>666.12</v>
      </c>
      <c r="I231" s="6">
        <f t="shared" si="46"/>
        <v>2379.19</v>
      </c>
      <c r="J231" s="6">
        <f t="shared" si="46"/>
        <v>2775.15</v>
      </c>
      <c r="K231" s="6">
        <f t="shared" si="46"/>
        <v>17276.510000000002</v>
      </c>
      <c r="L231" s="6">
        <f t="shared" si="46"/>
        <v>19848.879999999997</v>
      </c>
      <c r="M231" s="6">
        <f t="shared" si="46"/>
        <v>10.308</v>
      </c>
      <c r="N231" s="6">
        <f t="shared" si="46"/>
        <v>11.393000000000001</v>
      </c>
      <c r="O231" s="6">
        <f t="shared" si="46"/>
        <v>9.4609999999999985</v>
      </c>
      <c r="P231" s="6">
        <f t="shared" si="46"/>
        <v>10.178000000000001</v>
      </c>
      <c r="Q231" s="6">
        <f t="shared" si="46"/>
        <v>13.486000000000001</v>
      </c>
      <c r="R231" s="6">
        <f t="shared" si="46"/>
        <v>14.895000000000001</v>
      </c>
      <c r="S231" s="6">
        <f t="shared" si="46"/>
        <v>596.21800000000007</v>
      </c>
      <c r="T231" s="6">
        <f t="shared" si="46"/>
        <v>740.90800000000013</v>
      </c>
      <c r="U231" s="19">
        <f t="shared" si="46"/>
        <v>5593.36</v>
      </c>
      <c r="V231" s="19">
        <f t="shared" si="46"/>
        <v>6079.14</v>
      </c>
      <c r="W231" s="19">
        <f t="shared" si="46"/>
        <v>8571.65</v>
      </c>
      <c r="X231" s="19">
        <f t="shared" si="46"/>
        <v>9394.5899999999983</v>
      </c>
      <c r="Y231" s="6">
        <f t="shared" si="46"/>
        <v>2362.7600000000002</v>
      </c>
      <c r="Z231" s="6">
        <f t="shared" si="46"/>
        <v>2663.37</v>
      </c>
      <c r="AA231" s="6">
        <f t="shared" si="46"/>
        <v>115.66</v>
      </c>
      <c r="AB231" s="6">
        <f t="shared" si="46"/>
        <v>114.10000000000001</v>
      </c>
    </row>
    <row r="232" spans="1:28" ht="15" customHeight="1" x14ac:dyDescent="0.3">
      <c r="A232" s="9"/>
      <c r="B232" s="46" t="s">
        <v>214</v>
      </c>
      <c r="C232" s="13"/>
      <c r="D232" s="13"/>
      <c r="E232" s="6">
        <f>E231/12</f>
        <v>48.420833333333327</v>
      </c>
      <c r="F232" s="6">
        <f t="shared" ref="F232:AB232" si="47">F231/12</f>
        <v>55.478333333333332</v>
      </c>
      <c r="G232" s="6">
        <f t="shared" si="47"/>
        <v>48.614166666666669</v>
      </c>
      <c r="H232" s="6">
        <f t="shared" si="47"/>
        <v>55.51</v>
      </c>
      <c r="I232" s="6">
        <f t="shared" si="47"/>
        <v>198.26583333333335</v>
      </c>
      <c r="J232" s="6">
        <f t="shared" si="47"/>
        <v>231.26250000000002</v>
      </c>
      <c r="K232" s="6">
        <f t="shared" si="47"/>
        <v>1439.7091666666668</v>
      </c>
      <c r="L232" s="6">
        <v>1632.1949999999999</v>
      </c>
      <c r="M232" s="6">
        <f t="shared" si="47"/>
        <v>0.85899999999999999</v>
      </c>
      <c r="N232" s="6">
        <f t="shared" si="47"/>
        <v>0.94941666666666669</v>
      </c>
      <c r="O232" s="6">
        <f t="shared" si="47"/>
        <v>0.78841666666666654</v>
      </c>
      <c r="P232" s="6">
        <v>0.78</v>
      </c>
      <c r="Q232" s="6">
        <f t="shared" si="47"/>
        <v>1.1238333333333335</v>
      </c>
      <c r="R232" s="6">
        <f t="shared" si="47"/>
        <v>1.2412500000000002</v>
      </c>
      <c r="S232" s="6">
        <f t="shared" si="47"/>
        <v>49.684833333333337</v>
      </c>
      <c r="T232" s="6">
        <f t="shared" si="47"/>
        <v>61.742333333333342</v>
      </c>
      <c r="U232" s="19">
        <f t="shared" si="47"/>
        <v>466.11333333333329</v>
      </c>
      <c r="V232" s="19">
        <f t="shared" si="47"/>
        <v>506.59500000000003</v>
      </c>
      <c r="W232" s="19">
        <f t="shared" si="47"/>
        <v>714.30416666666667</v>
      </c>
      <c r="X232" s="19">
        <f t="shared" si="47"/>
        <v>782.88249999999982</v>
      </c>
      <c r="Y232" s="6">
        <f t="shared" si="47"/>
        <v>196.89666666666668</v>
      </c>
      <c r="Z232" s="6">
        <f t="shared" si="47"/>
        <v>221.94749999999999</v>
      </c>
      <c r="AA232" s="6">
        <f t="shared" si="47"/>
        <v>9.6383333333333336</v>
      </c>
      <c r="AB232" s="6">
        <f t="shared" si="47"/>
        <v>9.5083333333333346</v>
      </c>
    </row>
    <row r="233" spans="1:28" ht="15" customHeight="1" x14ac:dyDescent="0.3">
      <c r="A233" s="9"/>
      <c r="B233" s="46" t="s">
        <v>215</v>
      </c>
      <c r="C233" s="13"/>
      <c r="D233" s="13"/>
      <c r="E233" s="6"/>
      <c r="F233" s="6"/>
      <c r="G233" s="6"/>
      <c r="H233" s="6"/>
      <c r="I233" s="6"/>
      <c r="J233" s="6"/>
      <c r="K233" s="27" t="s">
        <v>287</v>
      </c>
      <c r="L233" s="27" t="s">
        <v>273</v>
      </c>
      <c r="M233" s="6"/>
      <c r="N233" s="6"/>
      <c r="O233" s="6"/>
      <c r="P233" s="6"/>
      <c r="Q233" s="6"/>
      <c r="R233" s="6"/>
      <c r="S233" s="6"/>
      <c r="T233" s="6"/>
      <c r="U233" s="19"/>
      <c r="V233" s="19"/>
      <c r="W233" s="19"/>
      <c r="X233" s="19"/>
      <c r="Y233" s="6"/>
      <c r="Z233" s="6"/>
      <c r="AA233" s="6"/>
      <c r="AB233" s="6"/>
    </row>
  </sheetData>
  <mergeCells count="18">
    <mergeCell ref="A8:A9"/>
    <mergeCell ref="B8:B9"/>
    <mergeCell ref="C8:D9"/>
    <mergeCell ref="E8:J8"/>
    <mergeCell ref="K8:L9"/>
    <mergeCell ref="Y9:Z9"/>
    <mergeCell ref="AA9:AB9"/>
    <mergeCell ref="U8:AB8"/>
    <mergeCell ref="E9:F9"/>
    <mergeCell ref="G9:H9"/>
    <mergeCell ref="I9:J9"/>
    <mergeCell ref="M9:N9"/>
    <mergeCell ref="O9:P9"/>
    <mergeCell ref="Q9:R9"/>
    <mergeCell ref="S9:T9"/>
    <mergeCell ref="U9:V9"/>
    <mergeCell ref="W9:X9"/>
    <mergeCell ref="M8:T8"/>
  </mergeCells>
  <pageMargins left="0.7" right="0.7" top="0.75" bottom="0.75" header="0.3" footer="0.3"/>
  <pageSetup paperSize="9" scale="5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31" zoomScale="80" zoomScaleNormal="80" workbookViewId="0">
      <selection activeCell="E5" sqref="E5"/>
    </sheetView>
  </sheetViews>
  <sheetFormatPr defaultRowHeight="15" x14ac:dyDescent="0.25"/>
  <cols>
    <col min="1" max="1" width="30.7109375" style="20" customWidth="1"/>
    <col min="2" max="2" width="33.140625" style="20" customWidth="1"/>
    <col min="3" max="3" width="34.5703125" style="20" customWidth="1"/>
    <col min="4" max="4" width="29.5703125" style="20" customWidth="1"/>
    <col min="5" max="5" width="30.28515625" style="20" customWidth="1"/>
    <col min="6" max="6" width="30.140625" style="20" customWidth="1"/>
    <col min="7" max="16384" width="9.140625" style="20"/>
  </cols>
  <sheetData>
    <row r="1" spans="1:6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</row>
    <row r="2" spans="1:6" x14ac:dyDescent="0.25">
      <c r="A2" s="19" t="s">
        <v>6</v>
      </c>
      <c r="B2" s="19" t="s">
        <v>6</v>
      </c>
      <c r="C2" s="19" t="s">
        <v>6</v>
      </c>
      <c r="D2" s="19" t="s">
        <v>6</v>
      </c>
      <c r="E2" s="19" t="s">
        <v>6</v>
      </c>
      <c r="F2" s="19" t="s">
        <v>6</v>
      </c>
    </row>
    <row r="3" spans="1:6" ht="30" x14ac:dyDescent="0.25">
      <c r="A3" s="20" t="s">
        <v>164</v>
      </c>
      <c r="B3" s="21" t="s">
        <v>21</v>
      </c>
      <c r="C3" s="21" t="s">
        <v>8</v>
      </c>
      <c r="D3" s="21" t="s">
        <v>293</v>
      </c>
      <c r="E3" s="21" t="s">
        <v>9</v>
      </c>
      <c r="F3" s="21" t="s">
        <v>10</v>
      </c>
    </row>
    <row r="4" spans="1:6" x14ac:dyDescent="0.25">
      <c r="A4" s="21" t="s">
        <v>7</v>
      </c>
      <c r="B4" s="21" t="s">
        <v>12</v>
      </c>
      <c r="C4" s="21" t="s">
        <v>107</v>
      </c>
      <c r="D4" s="21" t="s">
        <v>14</v>
      </c>
      <c r="E4" s="21" t="s">
        <v>15</v>
      </c>
      <c r="F4" s="21" t="s">
        <v>108</v>
      </c>
    </row>
    <row r="5" spans="1:6" x14ac:dyDescent="0.25">
      <c r="A5" s="20" t="s">
        <v>33</v>
      </c>
      <c r="B5" s="21" t="s">
        <v>17</v>
      </c>
      <c r="C5" s="21" t="s">
        <v>18</v>
      </c>
      <c r="D5" s="21" t="s">
        <v>19</v>
      </c>
      <c r="E5" s="21" t="s">
        <v>218</v>
      </c>
      <c r="F5" s="21" t="s">
        <v>20</v>
      </c>
    </row>
    <row r="6" spans="1:6" x14ac:dyDescent="0.25">
      <c r="A6" s="21" t="s">
        <v>16</v>
      </c>
      <c r="B6" s="21" t="s">
        <v>295</v>
      </c>
      <c r="C6" s="21" t="s">
        <v>22</v>
      </c>
      <c r="D6" s="21" t="s">
        <v>16</v>
      </c>
      <c r="E6" s="21" t="s">
        <v>16</v>
      </c>
      <c r="F6" s="21" t="s">
        <v>22</v>
      </c>
    </row>
    <row r="7" spans="1:6" x14ac:dyDescent="0.25">
      <c r="A7" s="21" t="s">
        <v>22</v>
      </c>
      <c r="B7" s="21" t="s">
        <v>23</v>
      </c>
      <c r="C7" s="21" t="s">
        <v>23</v>
      </c>
      <c r="D7" s="21" t="s">
        <v>295</v>
      </c>
      <c r="E7" s="21" t="s">
        <v>22</v>
      </c>
      <c r="F7" s="21" t="s">
        <v>23</v>
      </c>
    </row>
    <row r="8" spans="1:6" x14ac:dyDescent="0.25">
      <c r="A8" s="21" t="s">
        <v>23</v>
      </c>
      <c r="C8" s="21"/>
      <c r="D8" s="21" t="s">
        <v>23</v>
      </c>
      <c r="E8" s="21" t="s">
        <v>23</v>
      </c>
      <c r="F8" s="21"/>
    </row>
    <row r="9" spans="1:6" x14ac:dyDescent="0.25">
      <c r="A9" s="19" t="s">
        <v>24</v>
      </c>
      <c r="B9" s="19" t="s">
        <v>24</v>
      </c>
      <c r="C9" s="19" t="s">
        <v>24</v>
      </c>
      <c r="D9" s="19" t="s">
        <v>24</v>
      </c>
      <c r="E9" s="19" t="s">
        <v>24</v>
      </c>
      <c r="F9" s="19" t="s">
        <v>24</v>
      </c>
    </row>
    <row r="10" spans="1:6" ht="30" x14ac:dyDescent="0.25">
      <c r="A10" s="21" t="s">
        <v>288</v>
      </c>
      <c r="B10" s="21" t="s">
        <v>280</v>
      </c>
      <c r="C10" s="21" t="s">
        <v>291</v>
      </c>
      <c r="D10" s="21" t="s">
        <v>282</v>
      </c>
      <c r="E10" s="21" t="s">
        <v>269</v>
      </c>
      <c r="F10" s="21" t="s">
        <v>285</v>
      </c>
    </row>
    <row r="11" spans="1:6" ht="30" x14ac:dyDescent="0.25">
      <c r="A11" s="21" t="s">
        <v>289</v>
      </c>
      <c r="B11" s="21" t="s">
        <v>290</v>
      </c>
      <c r="C11" s="21" t="s">
        <v>292</v>
      </c>
      <c r="D11" s="21" t="s">
        <v>27</v>
      </c>
      <c r="E11" s="21" t="s">
        <v>294</v>
      </c>
      <c r="F11" s="21" t="s">
        <v>26</v>
      </c>
    </row>
    <row r="12" spans="1:6" x14ac:dyDescent="0.25">
      <c r="A12" s="21" t="s">
        <v>28</v>
      </c>
      <c r="B12" s="21" t="s">
        <v>29</v>
      </c>
      <c r="C12" s="21" t="s">
        <v>105</v>
      </c>
      <c r="D12" s="21" t="s">
        <v>30</v>
      </c>
      <c r="E12" s="21" t="s">
        <v>31</v>
      </c>
      <c r="F12" s="21" t="s">
        <v>32</v>
      </c>
    </row>
    <row r="13" spans="1:6" x14ac:dyDescent="0.25">
      <c r="A13" s="21" t="s">
        <v>11</v>
      </c>
      <c r="B13" s="21" t="s">
        <v>34</v>
      </c>
      <c r="C13" s="21" t="s">
        <v>35</v>
      </c>
      <c r="D13" s="21" t="s">
        <v>36</v>
      </c>
      <c r="E13" s="21" t="s">
        <v>37</v>
      </c>
      <c r="F13" s="21" t="s">
        <v>295</v>
      </c>
    </row>
    <row r="14" spans="1:6" x14ac:dyDescent="0.25">
      <c r="A14" s="21" t="s">
        <v>35</v>
      </c>
      <c r="B14" s="22" t="s">
        <v>16</v>
      </c>
      <c r="C14" s="21" t="s">
        <v>23</v>
      </c>
      <c r="D14" s="21" t="s">
        <v>23</v>
      </c>
      <c r="E14" s="21" t="s">
        <v>22</v>
      </c>
      <c r="F14" s="21" t="s">
        <v>110</v>
      </c>
    </row>
    <row r="15" spans="1:6" x14ac:dyDescent="0.25">
      <c r="A15" s="21" t="s">
        <v>23</v>
      </c>
      <c r="B15" s="21" t="s">
        <v>22</v>
      </c>
      <c r="C15" s="21"/>
      <c r="D15" s="21"/>
      <c r="E15" s="21" t="s">
        <v>23</v>
      </c>
      <c r="F15" s="21" t="s">
        <v>23</v>
      </c>
    </row>
    <row r="16" spans="1:6" x14ac:dyDescent="0.25">
      <c r="A16" s="21"/>
      <c r="B16" s="21" t="s">
        <v>23</v>
      </c>
      <c r="C16" s="21"/>
      <c r="D16" s="21"/>
      <c r="F16" s="21"/>
    </row>
    <row r="17" spans="1:6" x14ac:dyDescent="0.25">
      <c r="A17" s="19" t="s">
        <v>38</v>
      </c>
      <c r="B17" s="19" t="s">
        <v>39</v>
      </c>
      <c r="C17" s="19" t="s">
        <v>40</v>
      </c>
      <c r="D17" s="19" t="s">
        <v>41</v>
      </c>
      <c r="E17" s="19" t="s">
        <v>42</v>
      </c>
      <c r="F17" s="19" t="s">
        <v>43</v>
      </c>
    </row>
    <row r="18" spans="1:6" x14ac:dyDescent="0.25">
      <c r="A18" s="19" t="s">
        <v>6</v>
      </c>
      <c r="B18" s="19" t="s">
        <v>6</v>
      </c>
      <c r="C18" s="19" t="s">
        <v>6</v>
      </c>
      <c r="D18" s="19" t="s">
        <v>6</v>
      </c>
      <c r="E18" s="19" t="s">
        <v>6</v>
      </c>
      <c r="F18" s="19" t="s">
        <v>6</v>
      </c>
    </row>
    <row r="19" spans="1:6" ht="30" x14ac:dyDescent="0.25">
      <c r="A19" s="21" t="s">
        <v>296</v>
      </c>
      <c r="B19" s="22" t="s">
        <v>158</v>
      </c>
      <c r="C19" s="22" t="s">
        <v>164</v>
      </c>
      <c r="D19" s="22" t="s">
        <v>301</v>
      </c>
      <c r="E19" s="21" t="s">
        <v>106</v>
      </c>
      <c r="F19" s="21" t="s">
        <v>164</v>
      </c>
    </row>
    <row r="20" spans="1:6" x14ac:dyDescent="0.25">
      <c r="A20" s="21" t="s">
        <v>250</v>
      </c>
      <c r="B20" s="21" t="s">
        <v>251</v>
      </c>
      <c r="C20" s="21" t="s">
        <v>28</v>
      </c>
      <c r="D20" s="21" t="s">
        <v>45</v>
      </c>
      <c r="E20" s="21" t="s">
        <v>13</v>
      </c>
      <c r="F20" s="21" t="s">
        <v>46</v>
      </c>
    </row>
    <row r="21" spans="1:6" x14ac:dyDescent="0.25">
      <c r="A21" s="21" t="s">
        <v>47</v>
      </c>
      <c r="B21" s="21" t="s">
        <v>51</v>
      </c>
      <c r="C21" s="21" t="s">
        <v>109</v>
      </c>
      <c r="D21" s="21" t="s">
        <v>48</v>
      </c>
      <c r="E21" s="21" t="s">
        <v>49</v>
      </c>
      <c r="F21" s="21" t="s">
        <v>50</v>
      </c>
    </row>
    <row r="22" spans="1:6" x14ac:dyDescent="0.25">
      <c r="A22" s="21" t="s">
        <v>297</v>
      </c>
      <c r="B22" s="21" t="s">
        <v>299</v>
      </c>
      <c r="C22" s="21" t="s">
        <v>16</v>
      </c>
      <c r="D22" s="21" t="s">
        <v>22</v>
      </c>
      <c r="E22" s="21" t="s">
        <v>22</v>
      </c>
      <c r="F22" s="21" t="s">
        <v>22</v>
      </c>
    </row>
    <row r="23" spans="1:6" x14ac:dyDescent="0.25">
      <c r="A23" s="21" t="s">
        <v>53</v>
      </c>
      <c r="B23" s="21" t="s">
        <v>23</v>
      </c>
      <c r="C23" s="21" t="s">
        <v>35</v>
      </c>
      <c r="D23" s="21" t="s">
        <v>53</v>
      </c>
      <c r="E23" s="21" t="s">
        <v>23</v>
      </c>
      <c r="F23" s="21" t="s">
        <v>23</v>
      </c>
    </row>
    <row r="24" spans="1:6" x14ac:dyDescent="0.25">
      <c r="B24" s="21"/>
      <c r="C24" s="21" t="s">
        <v>23</v>
      </c>
      <c r="D24" s="21"/>
      <c r="E24" s="21"/>
      <c r="F24" s="23"/>
    </row>
    <row r="25" spans="1:6" x14ac:dyDescent="0.25">
      <c r="A25" s="19" t="s">
        <v>24</v>
      </c>
      <c r="B25" s="19" t="s">
        <v>24</v>
      </c>
      <c r="C25" s="19" t="s">
        <v>24</v>
      </c>
      <c r="D25" s="19" t="s">
        <v>24</v>
      </c>
      <c r="E25" s="19" t="s">
        <v>24</v>
      </c>
      <c r="F25" s="19" t="s">
        <v>24</v>
      </c>
    </row>
    <row r="26" spans="1:6" ht="30" customHeight="1" x14ac:dyDescent="0.25">
      <c r="A26" s="21" t="s">
        <v>298</v>
      </c>
      <c r="B26" s="21" t="s">
        <v>304</v>
      </c>
      <c r="C26" s="21" t="s">
        <v>280</v>
      </c>
      <c r="D26" s="21" t="s">
        <v>269</v>
      </c>
      <c r="E26" s="21" t="s">
        <v>303</v>
      </c>
      <c r="F26" s="21" t="s">
        <v>56</v>
      </c>
    </row>
    <row r="27" spans="1:6" ht="30" x14ac:dyDescent="0.25">
      <c r="A27" s="21" t="s">
        <v>54</v>
      </c>
      <c r="B27" s="21" t="s">
        <v>25</v>
      </c>
      <c r="C27" s="21" t="s">
        <v>300</v>
      </c>
      <c r="D27" s="21" t="s">
        <v>302</v>
      </c>
      <c r="E27" s="21" t="s">
        <v>55</v>
      </c>
      <c r="F27" s="21" t="s">
        <v>59</v>
      </c>
    </row>
    <row r="28" spans="1:6" x14ac:dyDescent="0.25">
      <c r="A28" s="24" t="s">
        <v>44</v>
      </c>
      <c r="B28" s="21" t="s">
        <v>14</v>
      </c>
      <c r="C28" s="21" t="s">
        <v>57</v>
      </c>
      <c r="D28" s="21" t="s">
        <v>58</v>
      </c>
      <c r="E28" s="21" t="s">
        <v>15</v>
      </c>
      <c r="F28" s="21" t="s">
        <v>146</v>
      </c>
    </row>
    <row r="29" spans="1:6" x14ac:dyDescent="0.25">
      <c r="A29" s="21" t="s">
        <v>33</v>
      </c>
      <c r="B29" s="21" t="s">
        <v>17</v>
      </c>
      <c r="C29" s="21" t="s">
        <v>22</v>
      </c>
      <c r="D29" s="21" t="s">
        <v>295</v>
      </c>
      <c r="E29" s="21" t="s">
        <v>47</v>
      </c>
      <c r="F29" s="21" t="s">
        <v>22</v>
      </c>
    </row>
    <row r="30" spans="1:6" x14ac:dyDescent="0.25">
      <c r="A30" s="21" t="s">
        <v>60</v>
      </c>
      <c r="B30" s="21" t="s">
        <v>52</v>
      </c>
      <c r="C30" s="21" t="s">
        <v>23</v>
      </c>
      <c r="D30" s="21" t="s">
        <v>23</v>
      </c>
      <c r="E30" s="21" t="s">
        <v>16</v>
      </c>
      <c r="F30" s="21" t="s">
        <v>61</v>
      </c>
    </row>
    <row r="31" spans="1:6" x14ac:dyDescent="0.25">
      <c r="A31" s="21" t="s">
        <v>23</v>
      </c>
      <c r="B31" s="21" t="s">
        <v>23</v>
      </c>
      <c r="C31" s="21"/>
      <c r="D31" s="21"/>
      <c r="E31" s="21" t="s">
        <v>35</v>
      </c>
      <c r="F31" s="23"/>
    </row>
    <row r="32" spans="1:6" x14ac:dyDescent="0.25">
      <c r="A32" s="21"/>
      <c r="B32" s="21"/>
      <c r="C32" s="21"/>
      <c r="D32" s="21"/>
      <c r="E32" s="21" t="s">
        <v>23</v>
      </c>
      <c r="F32" s="21" t="s">
        <v>23</v>
      </c>
    </row>
    <row r="34" spans="1:1" x14ac:dyDescent="0.25">
      <c r="A34" s="20" t="s">
        <v>307</v>
      </c>
    </row>
  </sheetData>
  <pageMargins left="0.7" right="0.7" top="0.75" bottom="0.75" header="0.3" footer="0.3"/>
  <pageSetup paperSize="9" scale="6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56"/>
  <sheetViews>
    <sheetView workbookViewId="0">
      <selection activeCell="I59" sqref="I59"/>
    </sheetView>
  </sheetViews>
  <sheetFormatPr defaultRowHeight="15" x14ac:dyDescent="0.25"/>
  <cols>
    <col min="1" max="1" width="37.140625" customWidth="1"/>
    <col min="2" max="3" width="30" customWidth="1"/>
  </cols>
  <sheetData>
    <row r="2" spans="1:3" x14ac:dyDescent="0.25">
      <c r="A2" t="s">
        <v>62</v>
      </c>
    </row>
    <row r="3" spans="1:3" x14ac:dyDescent="0.25">
      <c r="A3" t="s">
        <v>63</v>
      </c>
    </row>
    <row r="5" spans="1:3" x14ac:dyDescent="0.25">
      <c r="A5" s="73" t="s">
        <v>64</v>
      </c>
      <c r="B5" s="2" t="s">
        <v>65</v>
      </c>
      <c r="C5" s="2"/>
    </row>
    <row r="6" spans="1:3" x14ac:dyDescent="0.25">
      <c r="A6" s="74"/>
      <c r="B6" s="3" t="s">
        <v>66</v>
      </c>
      <c r="C6" s="3" t="s">
        <v>67</v>
      </c>
    </row>
    <row r="7" spans="1:3" ht="30" x14ac:dyDescent="0.25">
      <c r="A7" s="4" t="s">
        <v>68</v>
      </c>
      <c r="B7" s="5" t="s">
        <v>69</v>
      </c>
      <c r="C7" s="5" t="s">
        <v>70</v>
      </c>
    </row>
    <row r="8" spans="1:3" ht="30" x14ac:dyDescent="0.25">
      <c r="A8" s="4" t="s">
        <v>71</v>
      </c>
      <c r="B8" s="5">
        <v>200</v>
      </c>
      <c r="C8" s="5">
        <v>200</v>
      </c>
    </row>
    <row r="9" spans="1:3" x14ac:dyDescent="0.25">
      <c r="A9" s="2" t="s">
        <v>72</v>
      </c>
      <c r="B9" s="5" t="s">
        <v>73</v>
      </c>
      <c r="C9" s="5" t="s">
        <v>74</v>
      </c>
    </row>
    <row r="10" spans="1:3" x14ac:dyDescent="0.25">
      <c r="A10" s="2" t="s">
        <v>75</v>
      </c>
      <c r="B10" s="5" t="s">
        <v>70</v>
      </c>
      <c r="C10" s="5" t="s">
        <v>76</v>
      </c>
    </row>
    <row r="11" spans="1:3" x14ac:dyDescent="0.25">
      <c r="A11" s="2" t="s">
        <v>77</v>
      </c>
      <c r="B11" s="5" t="s">
        <v>78</v>
      </c>
      <c r="C11" s="5" t="s">
        <v>79</v>
      </c>
    </row>
    <row r="12" spans="1:3" x14ac:dyDescent="0.25">
      <c r="A12" s="2" t="s">
        <v>80</v>
      </c>
      <c r="B12" s="5" t="s">
        <v>69</v>
      </c>
      <c r="C12" s="5" t="s">
        <v>81</v>
      </c>
    </row>
    <row r="13" spans="1:3" x14ac:dyDescent="0.25">
      <c r="A13" s="2" t="s">
        <v>82</v>
      </c>
      <c r="B13" s="5">
        <v>100</v>
      </c>
      <c r="C13" s="5">
        <v>100</v>
      </c>
    </row>
    <row r="16" spans="1:3" x14ac:dyDescent="0.25">
      <c r="A16" t="s">
        <v>89</v>
      </c>
    </row>
    <row r="18" spans="1:3" ht="30" customHeight="1" x14ac:dyDescent="0.25">
      <c r="A18" s="73" t="s">
        <v>83</v>
      </c>
      <c r="B18" s="77" t="s">
        <v>84</v>
      </c>
      <c r="C18" s="78"/>
    </row>
    <row r="19" spans="1:3" x14ac:dyDescent="0.25">
      <c r="A19" s="74"/>
      <c r="B19" s="3" t="s">
        <v>66</v>
      </c>
      <c r="C19" s="3" t="s">
        <v>67</v>
      </c>
    </row>
    <row r="20" spans="1:3" x14ac:dyDescent="0.25">
      <c r="A20" s="4" t="s">
        <v>85</v>
      </c>
      <c r="B20" s="5">
        <v>77</v>
      </c>
      <c r="C20" s="5">
        <v>90</v>
      </c>
    </row>
    <row r="21" spans="1:3" x14ac:dyDescent="0.25">
      <c r="A21" s="4" t="s">
        <v>86</v>
      </c>
      <c r="B21" s="5">
        <v>79</v>
      </c>
      <c r="C21" s="5">
        <v>92</v>
      </c>
    </row>
    <row r="22" spans="1:3" x14ac:dyDescent="0.25">
      <c r="A22" s="2" t="s">
        <v>87</v>
      </c>
      <c r="B22" s="5">
        <v>335</v>
      </c>
      <c r="C22" s="5">
        <v>383</v>
      </c>
    </row>
    <row r="23" spans="1:3" x14ac:dyDescent="0.25">
      <c r="A23" s="2" t="s">
        <v>88</v>
      </c>
      <c r="B23" s="5">
        <v>2350</v>
      </c>
      <c r="C23" s="5">
        <v>2713</v>
      </c>
    </row>
    <row r="25" spans="1:3" x14ac:dyDescent="0.25">
      <c r="A25" t="s">
        <v>90</v>
      </c>
    </row>
    <row r="26" spans="1:3" x14ac:dyDescent="0.25">
      <c r="A26" t="s">
        <v>96</v>
      </c>
    </row>
    <row r="28" spans="1:3" x14ac:dyDescent="0.25">
      <c r="A28" s="73" t="s">
        <v>83</v>
      </c>
      <c r="B28" s="75" t="s">
        <v>95</v>
      </c>
      <c r="C28" s="76"/>
    </row>
    <row r="29" spans="1:3" x14ac:dyDescent="0.25">
      <c r="A29" s="74"/>
      <c r="B29" s="3" t="s">
        <v>66</v>
      </c>
      <c r="C29" s="3" t="s">
        <v>67</v>
      </c>
    </row>
    <row r="30" spans="1:3" x14ac:dyDescent="0.25">
      <c r="A30" s="2" t="s">
        <v>91</v>
      </c>
      <c r="B30" s="3">
        <v>19.25</v>
      </c>
      <c r="C30" s="3">
        <v>22.5</v>
      </c>
    </row>
    <row r="31" spans="1:3" x14ac:dyDescent="0.25">
      <c r="A31" s="2" t="s">
        <v>92</v>
      </c>
      <c r="B31" s="3">
        <v>19.75</v>
      </c>
      <c r="C31" s="3">
        <v>23</v>
      </c>
    </row>
    <row r="32" spans="1:3" x14ac:dyDescent="0.25">
      <c r="A32" s="1" t="s">
        <v>93</v>
      </c>
      <c r="B32" s="3">
        <v>83.75</v>
      </c>
      <c r="C32" s="3">
        <v>95.75</v>
      </c>
    </row>
    <row r="33" spans="1:3" x14ac:dyDescent="0.25">
      <c r="A33" s="1" t="s">
        <v>94</v>
      </c>
      <c r="B33" s="3">
        <v>587.5</v>
      </c>
      <c r="C33" s="3">
        <v>678.25</v>
      </c>
    </row>
    <row r="35" spans="1:3" x14ac:dyDescent="0.25">
      <c r="A35" t="s">
        <v>97</v>
      </c>
    </row>
    <row r="36" spans="1:3" x14ac:dyDescent="0.25">
      <c r="A36" t="s">
        <v>98</v>
      </c>
    </row>
    <row r="38" spans="1:3" x14ac:dyDescent="0.25">
      <c r="A38" s="73" t="s">
        <v>83</v>
      </c>
      <c r="B38" s="75" t="s">
        <v>99</v>
      </c>
      <c r="C38" s="76"/>
    </row>
    <row r="39" spans="1:3" x14ac:dyDescent="0.25">
      <c r="A39" s="74"/>
      <c r="B39" s="3" t="s">
        <v>66</v>
      </c>
      <c r="C39" s="3" t="s">
        <v>67</v>
      </c>
    </row>
    <row r="40" spans="1:3" x14ac:dyDescent="0.25">
      <c r="A40" s="2" t="s">
        <v>91</v>
      </c>
      <c r="B40" s="3">
        <v>26.95</v>
      </c>
      <c r="C40" s="3">
        <v>31.5</v>
      </c>
    </row>
    <row r="41" spans="1:3" x14ac:dyDescent="0.25">
      <c r="A41" s="2" t="s">
        <v>92</v>
      </c>
      <c r="B41" s="3">
        <v>27.65</v>
      </c>
      <c r="C41" s="3">
        <v>32.200000000000003</v>
      </c>
    </row>
    <row r="42" spans="1:3" x14ac:dyDescent="0.25">
      <c r="A42" s="1" t="s">
        <v>93</v>
      </c>
      <c r="B42" s="3">
        <v>117.25</v>
      </c>
      <c r="C42" s="3">
        <v>134.05000000000001</v>
      </c>
    </row>
    <row r="43" spans="1:3" x14ac:dyDescent="0.25">
      <c r="A43" s="1" t="s">
        <v>94</v>
      </c>
      <c r="B43" s="3">
        <v>822.5</v>
      </c>
      <c r="C43" s="3">
        <v>949.55</v>
      </c>
    </row>
    <row r="45" spans="1:3" x14ac:dyDescent="0.25">
      <c r="A45" t="s">
        <v>100</v>
      </c>
    </row>
    <row r="47" spans="1:3" x14ac:dyDescent="0.25">
      <c r="A47" s="73" t="s">
        <v>83</v>
      </c>
      <c r="B47" s="75" t="s">
        <v>101</v>
      </c>
      <c r="C47" s="76"/>
    </row>
    <row r="48" spans="1:3" x14ac:dyDescent="0.25">
      <c r="A48" s="74"/>
      <c r="B48" s="3" t="s">
        <v>66</v>
      </c>
      <c r="C48" s="3" t="s">
        <v>67</v>
      </c>
    </row>
    <row r="49" spans="1:3" x14ac:dyDescent="0.25">
      <c r="A49" s="2" t="s">
        <v>91</v>
      </c>
      <c r="B49" s="3">
        <f>B40+B30</f>
        <v>46.2</v>
      </c>
      <c r="C49" s="3">
        <f>C40+C30</f>
        <v>54</v>
      </c>
    </row>
    <row r="50" spans="1:3" x14ac:dyDescent="0.25">
      <c r="A50" s="2" t="s">
        <v>247</v>
      </c>
      <c r="B50" s="3" t="s">
        <v>241</v>
      </c>
      <c r="C50" s="3" t="s">
        <v>242</v>
      </c>
    </row>
    <row r="51" spans="1:3" x14ac:dyDescent="0.25">
      <c r="A51" s="2" t="s">
        <v>92</v>
      </c>
      <c r="B51" s="3">
        <f t="shared" ref="B51:C51" si="0">B31+B41</f>
        <v>47.4</v>
      </c>
      <c r="C51" s="3">
        <f t="shared" si="0"/>
        <v>55.2</v>
      </c>
    </row>
    <row r="52" spans="1:3" x14ac:dyDescent="0.25">
      <c r="A52" s="2" t="s">
        <v>248</v>
      </c>
      <c r="B52" s="3" t="s">
        <v>243</v>
      </c>
      <c r="C52" s="3" t="s">
        <v>244</v>
      </c>
    </row>
    <row r="53" spans="1:3" x14ac:dyDescent="0.25">
      <c r="A53" s="1" t="s">
        <v>93</v>
      </c>
      <c r="B53" s="3">
        <f>B32+B42</f>
        <v>201</v>
      </c>
      <c r="C53" s="3">
        <f>C32+C42</f>
        <v>229.8</v>
      </c>
    </row>
    <row r="54" spans="1:3" x14ac:dyDescent="0.25">
      <c r="A54" s="1" t="s">
        <v>249</v>
      </c>
      <c r="B54" s="3" t="s">
        <v>245</v>
      </c>
      <c r="C54" s="3" t="s">
        <v>246</v>
      </c>
    </row>
    <row r="55" spans="1:3" x14ac:dyDescent="0.25">
      <c r="A55" s="1" t="s">
        <v>94</v>
      </c>
      <c r="B55" s="3">
        <f>B33+B43</f>
        <v>1410</v>
      </c>
      <c r="C55" s="3">
        <f>C33+C43</f>
        <v>1627.8</v>
      </c>
    </row>
    <row r="56" spans="1:3" x14ac:dyDescent="0.25">
      <c r="A56" s="2" t="s">
        <v>102</v>
      </c>
      <c r="B56" s="3" t="s">
        <v>103</v>
      </c>
      <c r="C56" s="3" t="s">
        <v>104</v>
      </c>
    </row>
  </sheetData>
  <mergeCells count="9">
    <mergeCell ref="A47:A48"/>
    <mergeCell ref="B47:C47"/>
    <mergeCell ref="A5:A6"/>
    <mergeCell ref="A18:A19"/>
    <mergeCell ref="B18:C18"/>
    <mergeCell ref="B28:C28"/>
    <mergeCell ref="A28:A29"/>
    <mergeCell ref="A38:A39"/>
    <mergeCell ref="B38:C38"/>
  </mergeCells>
  <pageMargins left="0.7" right="0.7" top="0.75" bottom="0.75" header="0.3" footer="0.3"/>
  <pageSetup paperSize="9" scale="8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2"/>
  <sheetViews>
    <sheetView workbookViewId="0">
      <selection activeCell="F13" sqref="F13"/>
    </sheetView>
  </sheetViews>
  <sheetFormatPr defaultRowHeight="15" x14ac:dyDescent="0.25"/>
  <cols>
    <col min="1" max="1" width="33.42578125" style="7" customWidth="1"/>
    <col min="2" max="2" width="27.28515625" style="7" customWidth="1"/>
    <col min="3" max="3" width="27.5703125" style="7" customWidth="1"/>
    <col min="4" max="16384" width="9.140625" style="7"/>
  </cols>
  <sheetData>
    <row r="2" spans="1:3" ht="15.75" x14ac:dyDescent="0.25">
      <c r="A2" s="16" t="s">
        <v>252</v>
      </c>
      <c r="B2" s="16"/>
      <c r="C2" s="16"/>
    </row>
    <row r="3" spans="1:3" ht="15.75" x14ac:dyDescent="0.25">
      <c r="A3" s="16"/>
      <c r="B3" s="16"/>
      <c r="C3" s="16"/>
    </row>
    <row r="4" spans="1:3" ht="20.25" customHeight="1" x14ac:dyDescent="0.25">
      <c r="A4" s="17"/>
      <c r="B4" s="79" t="s">
        <v>117</v>
      </c>
      <c r="C4" s="80"/>
    </row>
    <row r="5" spans="1:3" ht="20.25" customHeight="1" x14ac:dyDescent="0.25">
      <c r="A5" s="17"/>
      <c r="B5" s="81"/>
      <c r="C5" s="82"/>
    </row>
    <row r="6" spans="1:3" ht="15.75" x14ac:dyDescent="0.25">
      <c r="A6" s="17"/>
      <c r="B6" s="15" t="s">
        <v>128</v>
      </c>
      <c r="C6" s="15" t="s">
        <v>129</v>
      </c>
    </row>
    <row r="7" spans="1:3" ht="15.75" x14ac:dyDescent="0.25">
      <c r="A7" s="17" t="s">
        <v>253</v>
      </c>
      <c r="B7" s="17">
        <v>1462.89</v>
      </c>
      <c r="C7" s="17">
        <v>1652.9</v>
      </c>
    </row>
    <row r="8" spans="1:3" ht="15.75" x14ac:dyDescent="0.25">
      <c r="A8" s="17" t="s">
        <v>254</v>
      </c>
      <c r="B8" s="17">
        <v>1377.12</v>
      </c>
      <c r="C8" s="17">
        <v>1630.3</v>
      </c>
    </row>
    <row r="9" spans="1:3" ht="15.75" x14ac:dyDescent="0.25">
      <c r="A9" s="17" t="s">
        <v>255</v>
      </c>
      <c r="B9" s="17">
        <v>1384.34</v>
      </c>
      <c r="C9" s="17">
        <v>1534.3</v>
      </c>
    </row>
    <row r="10" spans="1:3" ht="15.75" x14ac:dyDescent="0.25">
      <c r="A10" s="17" t="s">
        <v>256</v>
      </c>
      <c r="B10" s="17">
        <v>1356.93</v>
      </c>
      <c r="C10" s="17">
        <v>1551.9</v>
      </c>
    </row>
    <row r="11" spans="1:3" ht="15.75" x14ac:dyDescent="0.25">
      <c r="A11" s="17" t="s">
        <v>4</v>
      </c>
      <c r="B11" s="17">
        <v>1353.26</v>
      </c>
      <c r="C11" s="17">
        <v>1600</v>
      </c>
    </row>
    <row r="12" spans="1:3" ht="15.75" x14ac:dyDescent="0.25">
      <c r="A12" s="17" t="s">
        <v>5</v>
      </c>
      <c r="B12" s="17">
        <v>1432.62</v>
      </c>
      <c r="C12" s="17">
        <v>1577.2</v>
      </c>
    </row>
    <row r="13" spans="1:3" ht="15.75" x14ac:dyDescent="0.25">
      <c r="A13" s="17" t="s">
        <v>38</v>
      </c>
      <c r="B13" s="17">
        <v>1399.17</v>
      </c>
      <c r="C13" s="17">
        <v>1566.5</v>
      </c>
    </row>
    <row r="14" spans="1:3" ht="15.75" x14ac:dyDescent="0.25">
      <c r="A14" s="17" t="s">
        <v>39</v>
      </c>
      <c r="B14" s="17">
        <v>1489.69</v>
      </c>
      <c r="C14" s="17">
        <v>1723.5</v>
      </c>
    </row>
    <row r="15" spans="1:3" ht="15.75" x14ac:dyDescent="0.25">
      <c r="A15" s="17" t="s">
        <v>40</v>
      </c>
      <c r="B15" s="17">
        <v>1397.79</v>
      </c>
      <c r="C15" s="17">
        <v>1613.9</v>
      </c>
    </row>
    <row r="16" spans="1:3" ht="15.75" x14ac:dyDescent="0.25">
      <c r="A16" s="17" t="s">
        <v>41</v>
      </c>
      <c r="B16" s="17">
        <v>1386.42</v>
      </c>
      <c r="C16" s="17">
        <v>1635.6</v>
      </c>
    </row>
    <row r="17" spans="1:3" ht="15.75" x14ac:dyDescent="0.25">
      <c r="A17" s="17" t="s">
        <v>42</v>
      </c>
      <c r="B17" s="17">
        <v>1542.59</v>
      </c>
      <c r="C17" s="17">
        <v>1707.4</v>
      </c>
    </row>
    <row r="18" spans="1:3" ht="15.75" x14ac:dyDescent="0.25">
      <c r="A18" s="17" t="s">
        <v>43</v>
      </c>
      <c r="B18" s="17">
        <v>1369.08</v>
      </c>
      <c r="C18" s="17">
        <v>1552.8</v>
      </c>
    </row>
    <row r="19" spans="1:3" x14ac:dyDescent="0.25">
      <c r="A19" s="9" t="s">
        <v>257</v>
      </c>
      <c r="B19" s="9">
        <f>B7+B8+B9+B10+B11+B12+B13+B14+B15+B16+B17+B18</f>
        <v>16951.900000000001</v>
      </c>
      <c r="C19" s="9">
        <f>C7+C8+C9+C10+C11+C12+C13+C14+C15+C16+C17+C18</f>
        <v>19346.3</v>
      </c>
    </row>
    <row r="20" spans="1:3" x14ac:dyDescent="0.25">
      <c r="A20" s="9" t="s">
        <v>258</v>
      </c>
      <c r="B20" s="9">
        <f>B19/12</f>
        <v>1412.6583333333335</v>
      </c>
      <c r="C20" s="9">
        <f>C19/12</f>
        <v>1612.1916666666666</v>
      </c>
    </row>
    <row r="21" spans="1:3" x14ac:dyDescent="0.25">
      <c r="A21" s="9" t="s">
        <v>261</v>
      </c>
      <c r="B21" s="9">
        <v>1410</v>
      </c>
      <c r="C21" s="9">
        <v>1628</v>
      </c>
    </row>
    <row r="22" spans="1:3" x14ac:dyDescent="0.25">
      <c r="A22" s="9" t="s">
        <v>262</v>
      </c>
      <c r="B22" s="18" t="s">
        <v>103</v>
      </c>
      <c r="C22" s="18" t="s">
        <v>104</v>
      </c>
    </row>
  </sheetData>
  <mergeCells count="1">
    <mergeCell ref="B4:C5"/>
  </mergeCells>
  <pageMargins left="0.7" right="0.7" top="0.75" bottom="0.75" header="0.3" footer="0.3"/>
  <pageSetup paperSize="9" scale="9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2"/>
  <sheetViews>
    <sheetView workbookViewId="0">
      <selection activeCell="A4" sqref="A4"/>
    </sheetView>
  </sheetViews>
  <sheetFormatPr defaultRowHeight="15" customHeight="1" x14ac:dyDescent="0.25"/>
  <cols>
    <col min="1" max="1" width="67.28515625" style="7" customWidth="1"/>
    <col min="2" max="2" width="31.28515625" style="7" customWidth="1"/>
    <col min="3" max="16384" width="9.140625" style="7"/>
  </cols>
  <sheetData>
    <row r="1" spans="1:2" ht="15" customHeight="1" x14ac:dyDescent="0.25">
      <c r="A1" s="33" t="s">
        <v>111</v>
      </c>
      <c r="B1" s="11" t="s">
        <v>112</v>
      </c>
    </row>
    <row r="2" spans="1:2" ht="15" customHeight="1" x14ac:dyDescent="0.25">
      <c r="A2" s="33" t="s">
        <v>327</v>
      </c>
      <c r="B2" s="11" t="s">
        <v>274</v>
      </c>
    </row>
    <row r="3" spans="1:2" ht="15" customHeight="1" x14ac:dyDescent="0.25">
      <c r="A3" s="33" t="s">
        <v>266</v>
      </c>
      <c r="B3" s="11"/>
    </row>
    <row r="4" spans="1:2" ht="15" customHeight="1" x14ac:dyDescent="0.25">
      <c r="A4" s="33" t="s">
        <v>326</v>
      </c>
      <c r="B4" s="11" t="s">
        <v>275</v>
      </c>
    </row>
    <row r="5" spans="1:2" ht="15" customHeight="1" x14ac:dyDescent="0.25">
      <c r="A5" s="34"/>
    </row>
    <row r="6" spans="1:2" ht="15" customHeight="1" x14ac:dyDescent="0.25">
      <c r="A6" s="34"/>
    </row>
    <row r="7" spans="1:2" ht="15" customHeight="1" x14ac:dyDescent="0.25">
      <c r="A7" s="41" t="s">
        <v>323</v>
      </c>
    </row>
    <row r="8" spans="1:2" ht="15" customHeight="1" thickBot="1" x14ac:dyDescent="0.3">
      <c r="A8" s="83" t="s">
        <v>322</v>
      </c>
      <c r="B8" s="83"/>
    </row>
    <row r="9" spans="1:2" ht="15" customHeight="1" x14ac:dyDescent="0.25">
      <c r="A9" s="35" t="s">
        <v>308</v>
      </c>
      <c r="B9" s="36" t="s">
        <v>115</v>
      </c>
    </row>
    <row r="10" spans="1:2" ht="15" customHeight="1" x14ac:dyDescent="0.25">
      <c r="A10" s="37" t="s">
        <v>309</v>
      </c>
      <c r="B10" s="38"/>
    </row>
    <row r="11" spans="1:2" ht="15" customHeight="1" x14ac:dyDescent="0.25">
      <c r="A11" s="39" t="s">
        <v>199</v>
      </c>
      <c r="B11" s="38">
        <v>150</v>
      </c>
    </row>
    <row r="12" spans="1:2" ht="15" customHeight="1" x14ac:dyDescent="0.25">
      <c r="A12" s="39" t="s">
        <v>138</v>
      </c>
      <c r="B12" s="38" t="s">
        <v>264</v>
      </c>
    </row>
    <row r="13" spans="1:2" ht="15" customHeight="1" x14ac:dyDescent="0.25">
      <c r="A13" s="39" t="s">
        <v>226</v>
      </c>
      <c r="B13" s="38">
        <v>30</v>
      </c>
    </row>
    <row r="14" spans="1:2" ht="15" customHeight="1" x14ac:dyDescent="0.25">
      <c r="A14" s="39" t="s">
        <v>311</v>
      </c>
      <c r="B14" s="38">
        <v>30</v>
      </c>
    </row>
    <row r="15" spans="1:2" ht="15" customHeight="1" x14ac:dyDescent="0.25">
      <c r="A15" s="39"/>
      <c r="B15" s="38"/>
    </row>
    <row r="16" spans="1:2" ht="15" customHeight="1" x14ac:dyDescent="0.25">
      <c r="A16" s="37" t="s">
        <v>310</v>
      </c>
      <c r="B16" s="38"/>
    </row>
    <row r="17" spans="1:2" ht="15" customHeight="1" x14ac:dyDescent="0.25">
      <c r="A17" s="39" t="s">
        <v>21</v>
      </c>
      <c r="B17" s="38">
        <v>60</v>
      </c>
    </row>
    <row r="18" spans="1:2" ht="15" customHeight="1" x14ac:dyDescent="0.25">
      <c r="A18" s="39" t="s">
        <v>148</v>
      </c>
      <c r="B18" s="38">
        <v>200</v>
      </c>
    </row>
    <row r="19" spans="1:2" ht="15" customHeight="1" x14ac:dyDescent="0.25">
      <c r="A19" s="39"/>
      <c r="B19" s="38"/>
    </row>
    <row r="20" spans="1:2" ht="15" customHeight="1" x14ac:dyDescent="0.25">
      <c r="A20" s="37" t="s">
        <v>312</v>
      </c>
      <c r="B20" s="38"/>
    </row>
    <row r="21" spans="1:2" ht="15" customHeight="1" x14ac:dyDescent="0.25">
      <c r="A21" s="39" t="s">
        <v>133</v>
      </c>
      <c r="B21" s="38" t="s">
        <v>324</v>
      </c>
    </row>
    <row r="22" spans="1:2" ht="15" customHeight="1" x14ac:dyDescent="0.25">
      <c r="A22" s="39" t="s">
        <v>138</v>
      </c>
      <c r="B22" s="38" t="s">
        <v>264</v>
      </c>
    </row>
    <row r="23" spans="1:2" ht="15" customHeight="1" x14ac:dyDescent="0.25">
      <c r="A23" s="39" t="s">
        <v>311</v>
      </c>
      <c r="B23" s="38">
        <v>30</v>
      </c>
    </row>
    <row r="24" spans="1:2" ht="15" customHeight="1" x14ac:dyDescent="0.25">
      <c r="A24" s="39"/>
      <c r="B24" s="38"/>
    </row>
    <row r="25" spans="1:2" ht="15" customHeight="1" x14ac:dyDescent="0.25">
      <c r="A25" s="37" t="s">
        <v>313</v>
      </c>
      <c r="B25" s="38"/>
    </row>
    <row r="26" spans="1:2" ht="15" customHeight="1" x14ac:dyDescent="0.25">
      <c r="A26" s="39" t="s">
        <v>166</v>
      </c>
      <c r="B26" s="38">
        <v>150</v>
      </c>
    </row>
    <row r="27" spans="1:2" ht="15" customHeight="1" x14ac:dyDescent="0.25">
      <c r="A27" s="39" t="s">
        <v>226</v>
      </c>
      <c r="B27" s="38">
        <v>30</v>
      </c>
    </row>
    <row r="28" spans="1:2" ht="15" customHeight="1" x14ac:dyDescent="0.25">
      <c r="A28" s="39" t="s">
        <v>148</v>
      </c>
      <c r="B28" s="38">
        <v>200</v>
      </c>
    </row>
    <row r="29" spans="1:2" ht="15" customHeight="1" x14ac:dyDescent="0.25">
      <c r="A29" s="39" t="s">
        <v>311</v>
      </c>
      <c r="B29" s="38">
        <v>30</v>
      </c>
    </row>
    <row r="30" spans="1:2" ht="15" customHeight="1" x14ac:dyDescent="0.25">
      <c r="A30" s="39"/>
      <c r="B30" s="38"/>
    </row>
    <row r="31" spans="1:2" ht="15" customHeight="1" x14ac:dyDescent="0.25">
      <c r="A31" s="37" t="s">
        <v>314</v>
      </c>
      <c r="B31" s="38"/>
    </row>
    <row r="32" spans="1:2" ht="15" customHeight="1" x14ac:dyDescent="0.25">
      <c r="A32" s="39" t="s">
        <v>144</v>
      </c>
      <c r="B32" s="38">
        <v>150</v>
      </c>
    </row>
    <row r="33" spans="1:2" ht="15" customHeight="1" x14ac:dyDescent="0.25">
      <c r="A33" s="39" t="s">
        <v>226</v>
      </c>
      <c r="B33" s="38">
        <v>30</v>
      </c>
    </row>
    <row r="34" spans="1:2" ht="15" customHeight="1" x14ac:dyDescent="0.25">
      <c r="A34" s="39" t="s">
        <v>138</v>
      </c>
      <c r="B34" s="38" t="s">
        <v>264</v>
      </c>
    </row>
    <row r="35" spans="1:2" ht="15" customHeight="1" x14ac:dyDescent="0.25">
      <c r="A35" s="39" t="s">
        <v>311</v>
      </c>
      <c r="B35" s="38">
        <v>30</v>
      </c>
    </row>
    <row r="36" spans="1:2" ht="15" customHeight="1" x14ac:dyDescent="0.25">
      <c r="A36" s="39"/>
      <c r="B36" s="38"/>
    </row>
    <row r="37" spans="1:2" ht="15" customHeight="1" x14ac:dyDescent="0.25">
      <c r="A37" s="37" t="s">
        <v>315</v>
      </c>
      <c r="B37" s="38"/>
    </row>
    <row r="38" spans="1:2" ht="15" customHeight="1" x14ac:dyDescent="0.25">
      <c r="A38" s="39" t="s">
        <v>176</v>
      </c>
      <c r="B38" s="38">
        <v>60</v>
      </c>
    </row>
    <row r="39" spans="1:2" ht="15" customHeight="1" x14ac:dyDescent="0.25">
      <c r="A39" s="39" t="s">
        <v>138</v>
      </c>
      <c r="B39" s="38" t="s">
        <v>264</v>
      </c>
    </row>
    <row r="40" spans="1:2" ht="15" customHeight="1" x14ac:dyDescent="0.25">
      <c r="A40" s="39"/>
      <c r="B40" s="38"/>
    </row>
    <row r="41" spans="1:2" ht="15" customHeight="1" x14ac:dyDescent="0.25">
      <c r="A41" s="37" t="s">
        <v>316</v>
      </c>
      <c r="B41" s="38"/>
    </row>
    <row r="42" spans="1:2" ht="15" customHeight="1" x14ac:dyDescent="0.25">
      <c r="A42" s="39" t="s">
        <v>144</v>
      </c>
      <c r="B42" s="38">
        <v>150</v>
      </c>
    </row>
    <row r="43" spans="1:2" ht="15" customHeight="1" x14ac:dyDescent="0.25">
      <c r="A43" s="39" t="s">
        <v>138</v>
      </c>
      <c r="B43" s="38" t="s">
        <v>264</v>
      </c>
    </row>
    <row r="44" spans="1:2" ht="15" customHeight="1" x14ac:dyDescent="0.25">
      <c r="A44" s="39" t="s">
        <v>311</v>
      </c>
      <c r="B44" s="38">
        <v>30</v>
      </c>
    </row>
    <row r="45" spans="1:2" ht="15" customHeight="1" x14ac:dyDescent="0.25">
      <c r="A45" s="39"/>
      <c r="B45" s="38"/>
    </row>
    <row r="46" spans="1:2" ht="15" customHeight="1" x14ac:dyDescent="0.25">
      <c r="A46" s="37" t="s">
        <v>317</v>
      </c>
      <c r="B46" s="38"/>
    </row>
    <row r="47" spans="1:2" ht="15" customHeight="1" x14ac:dyDescent="0.25">
      <c r="A47" s="39" t="s">
        <v>206</v>
      </c>
      <c r="B47" s="38">
        <v>60</v>
      </c>
    </row>
    <row r="48" spans="1:2" ht="15" customHeight="1" x14ac:dyDescent="0.25">
      <c r="A48" s="39" t="s">
        <v>138</v>
      </c>
      <c r="B48" s="38" t="s">
        <v>264</v>
      </c>
    </row>
    <row r="49" spans="1:2" ht="15" customHeight="1" x14ac:dyDescent="0.25">
      <c r="A49" s="39"/>
      <c r="B49" s="38"/>
    </row>
    <row r="50" spans="1:2" ht="15" customHeight="1" x14ac:dyDescent="0.25">
      <c r="A50" s="37" t="s">
        <v>318</v>
      </c>
      <c r="B50" s="38"/>
    </row>
    <row r="51" spans="1:2" ht="15" customHeight="1" x14ac:dyDescent="0.25">
      <c r="A51" s="39" t="s">
        <v>187</v>
      </c>
      <c r="B51" s="38">
        <v>150</v>
      </c>
    </row>
    <row r="52" spans="1:2" ht="15" customHeight="1" x14ac:dyDescent="0.25">
      <c r="A52" s="39" t="s">
        <v>156</v>
      </c>
      <c r="B52" s="38">
        <v>200</v>
      </c>
    </row>
    <row r="53" spans="1:2" ht="15" customHeight="1" x14ac:dyDescent="0.25">
      <c r="A53" s="39" t="s">
        <v>311</v>
      </c>
      <c r="B53" s="38">
        <v>30</v>
      </c>
    </row>
    <row r="54" spans="1:2" ht="15" customHeight="1" x14ac:dyDescent="0.25">
      <c r="A54" s="39"/>
      <c r="B54" s="38"/>
    </row>
    <row r="55" spans="1:2" ht="15" customHeight="1" x14ac:dyDescent="0.25">
      <c r="A55" s="37" t="s">
        <v>319</v>
      </c>
      <c r="B55" s="38"/>
    </row>
    <row r="56" spans="1:2" ht="15" customHeight="1" x14ac:dyDescent="0.25">
      <c r="A56" s="39" t="s">
        <v>199</v>
      </c>
      <c r="B56" s="38">
        <v>150</v>
      </c>
    </row>
    <row r="57" spans="1:2" ht="15" customHeight="1" x14ac:dyDescent="0.25">
      <c r="A57" s="39" t="s">
        <v>138</v>
      </c>
      <c r="B57" s="38" t="s">
        <v>264</v>
      </c>
    </row>
    <row r="58" spans="1:2" ht="15" customHeight="1" x14ac:dyDescent="0.25">
      <c r="A58" s="39" t="s">
        <v>311</v>
      </c>
      <c r="B58" s="38">
        <v>30</v>
      </c>
    </row>
    <row r="59" spans="1:2" ht="15" customHeight="1" x14ac:dyDescent="0.25">
      <c r="A59" s="39"/>
      <c r="B59" s="38"/>
    </row>
    <row r="60" spans="1:2" ht="15" customHeight="1" x14ac:dyDescent="0.25">
      <c r="A60" s="37" t="s">
        <v>320</v>
      </c>
      <c r="B60" s="38"/>
    </row>
    <row r="61" spans="1:2" ht="15" customHeight="1" x14ac:dyDescent="0.25">
      <c r="A61" s="39" t="s">
        <v>144</v>
      </c>
      <c r="B61" s="38">
        <v>150</v>
      </c>
    </row>
    <row r="62" spans="1:2" ht="15" customHeight="1" x14ac:dyDescent="0.25">
      <c r="A62" s="39" t="s">
        <v>226</v>
      </c>
      <c r="B62" s="38">
        <v>30</v>
      </c>
    </row>
    <row r="63" spans="1:2" ht="15" customHeight="1" x14ac:dyDescent="0.25">
      <c r="A63" s="39" t="s">
        <v>156</v>
      </c>
      <c r="B63" s="38">
        <v>200</v>
      </c>
    </row>
    <row r="64" spans="1:2" ht="15" customHeight="1" x14ac:dyDescent="0.25">
      <c r="A64" s="39" t="s">
        <v>311</v>
      </c>
      <c r="B64" s="38">
        <v>30</v>
      </c>
    </row>
    <row r="65" spans="1:2" ht="15" customHeight="1" x14ac:dyDescent="0.25">
      <c r="A65" s="39"/>
      <c r="B65" s="38"/>
    </row>
    <row r="66" spans="1:2" ht="15" customHeight="1" x14ac:dyDescent="0.25">
      <c r="A66" s="37" t="s">
        <v>321</v>
      </c>
      <c r="B66" s="38"/>
    </row>
    <row r="67" spans="1:2" ht="15" customHeight="1" x14ac:dyDescent="0.25">
      <c r="A67" s="39" t="s">
        <v>166</v>
      </c>
      <c r="B67" s="38">
        <v>150</v>
      </c>
    </row>
    <row r="68" spans="1:2" ht="15" customHeight="1" x14ac:dyDescent="0.25">
      <c r="A68" s="39" t="s">
        <v>226</v>
      </c>
      <c r="B68" s="38">
        <v>30</v>
      </c>
    </row>
    <row r="69" spans="1:2" ht="15" customHeight="1" x14ac:dyDescent="0.25">
      <c r="A69" s="39" t="s">
        <v>138</v>
      </c>
      <c r="B69" s="38" t="s">
        <v>264</v>
      </c>
    </row>
    <row r="70" spans="1:2" ht="15" customHeight="1" x14ac:dyDescent="0.25">
      <c r="A70" s="39" t="s">
        <v>311</v>
      </c>
      <c r="B70" s="38">
        <v>30</v>
      </c>
    </row>
    <row r="71" spans="1:2" ht="15" customHeight="1" x14ac:dyDescent="0.25">
      <c r="A71" s="40"/>
      <c r="B71" s="9"/>
    </row>
    <row r="72" spans="1:2" ht="15" customHeight="1" x14ac:dyDescent="0.25">
      <c r="A72" s="34"/>
    </row>
  </sheetData>
  <mergeCells count="1">
    <mergeCell ref="A8:B8"/>
  </mergeCells>
  <pageMargins left="0.7" right="0.7" top="0.75" bottom="0.75" header="0.3" footer="0.3"/>
  <pageSetup paperSize="9" scale="8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Примерное  меню СанПиН</vt:lpstr>
      <vt:lpstr>Сличительное меню</vt:lpstr>
      <vt:lpstr>Нормы выхода блюд</vt:lpstr>
      <vt:lpstr>Пищевая ценность</vt:lpstr>
      <vt:lpstr>Меню 7,70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2019-12-03T14:05:34Z</dcterms:modified>
</cp:coreProperties>
</file>